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Sheet1!$A$1:$H$161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<sst xmlns="http://schemas.openxmlformats.org/spreadsheetml/2006/main" count="309" uniqueCount="108">
  <si>
    <t>概算调整与原批复概算对比表</t>
  </si>
  <si>
    <t>序号</t>
  </si>
  <si>
    <t>工程名称</t>
  </si>
  <si>
    <t xml:space="preserve">原批复规模数量  </t>
  </si>
  <si>
    <t xml:space="preserve">设计调整规模数量  </t>
  </si>
  <si>
    <t>单位</t>
  </si>
  <si>
    <t>原批复投资金额（万元）</t>
  </si>
  <si>
    <t>设计调整金额         （万元）</t>
  </si>
  <si>
    <t>概算调整原因及依据</t>
  </si>
  <si>
    <t>一</t>
  </si>
  <si>
    <t>陶乐镇王家庄村</t>
  </si>
  <si>
    <t>绿化工程</t>
  </si>
  <si>
    <t>香花槐</t>
  </si>
  <si>
    <t>株</t>
  </si>
  <si>
    <t>现因陶乐镇王家庄村二期未建设，缩小建设范围，根据现场实际情况做次调整，概算计算单位价值与原批复一致。</t>
  </si>
  <si>
    <t>京桧4号</t>
  </si>
  <si>
    <t>高杆金叶榆</t>
  </si>
  <si>
    <t>红梅杏</t>
  </si>
  <si>
    <t>香水梨</t>
  </si>
  <si>
    <t>绚丽海棠</t>
  </si>
  <si>
    <t>红叶碧桃</t>
  </si>
  <si>
    <t>西梅李子</t>
  </si>
  <si>
    <t>榆叶梅</t>
  </si>
  <si>
    <t>紫丁香</t>
  </si>
  <si>
    <t>卫矛球</t>
  </si>
  <si>
    <t>地被菊</t>
  </si>
  <si>
    <t>㎡</t>
  </si>
  <si>
    <t>马兰花</t>
  </si>
  <si>
    <t>萱草</t>
  </si>
  <si>
    <t>侧柏绿篱</t>
  </si>
  <si>
    <t>四季玫瑰</t>
  </si>
  <si>
    <t>灌溉工程</t>
  </si>
  <si>
    <t xml:space="preserve">聚乙烯de110  </t>
  </si>
  <si>
    <t>m</t>
  </si>
  <si>
    <t xml:space="preserve">聚乙烯de75 </t>
  </si>
  <si>
    <t>聚乙烯de63</t>
  </si>
  <si>
    <t>聚乙烯de50</t>
  </si>
  <si>
    <t>聚乙烯de20</t>
  </si>
  <si>
    <t>滴头</t>
  </si>
  <si>
    <t>个</t>
  </si>
  <si>
    <t>取水栓</t>
  </si>
  <si>
    <t>水表</t>
  </si>
  <si>
    <t>阀门井</t>
  </si>
  <si>
    <t>水表井</t>
  </si>
  <si>
    <t>挖沟槽土方</t>
  </si>
  <si>
    <t>m³</t>
  </si>
  <si>
    <t>管沟回填方</t>
  </si>
  <si>
    <t>亮化工程</t>
  </si>
  <si>
    <t>太阳能路灯</t>
  </si>
  <si>
    <t>盏</t>
  </si>
  <si>
    <t>排污工程</t>
  </si>
  <si>
    <t>排水管沟</t>
  </si>
  <si>
    <t>取消建设</t>
  </si>
  <si>
    <t>管道基础垫层</t>
  </si>
  <si>
    <t>污水井</t>
  </si>
  <si>
    <t>座</t>
  </si>
  <si>
    <t>钢筋混凝土化粪池100m³</t>
  </si>
  <si>
    <t>HDPE双壁波纹管DN300</t>
  </si>
  <si>
    <t>土方工程</t>
  </si>
  <si>
    <t>种植土回填</t>
  </si>
  <si>
    <t>二</t>
  </si>
  <si>
    <t>灵沙乡中心村</t>
  </si>
  <si>
    <t>灵沙村中心村绿化</t>
  </si>
  <si>
    <t>金叶复叶槭</t>
  </si>
  <si>
    <t>未调整</t>
  </si>
  <si>
    <t>胶东卫矛</t>
  </si>
  <si>
    <t>灵沙村灌溉工程</t>
  </si>
  <si>
    <t>灵沙村亮化工程</t>
  </si>
  <si>
    <t>灵沙村排污工程</t>
  </si>
  <si>
    <t>钢筋混凝土化粪池40m³</t>
  </si>
  <si>
    <t>灵沙村土方工程</t>
  </si>
  <si>
    <t>富贵村土方工程</t>
  </si>
  <si>
    <t>开挖土方</t>
  </si>
  <si>
    <t>沿黄路土方工程</t>
  </si>
  <si>
    <t>胜利村</t>
  </si>
  <si>
    <t>胜利村土方工程</t>
  </si>
  <si>
    <t>三</t>
  </si>
  <si>
    <t>通伏乡新丰村一期</t>
  </si>
  <si>
    <t>馒头柳</t>
  </si>
  <si>
    <t>灵武长枣</t>
  </si>
  <si>
    <t>草坪</t>
  </si>
  <si>
    <t>聚乙烯De90</t>
  </si>
  <si>
    <t>聚乙烯De63</t>
  </si>
  <si>
    <t>聚乙烯De32</t>
  </si>
  <si>
    <t>滴灌带De20</t>
  </si>
  <si>
    <t>自备井</t>
  </si>
  <si>
    <t>管道过路挖沟槽土方</t>
  </si>
  <si>
    <t>管道过路管沟回填方</t>
  </si>
  <si>
    <t>亮化</t>
  </si>
  <si>
    <t>渣土清运</t>
  </si>
  <si>
    <t>四</t>
  </si>
  <si>
    <t>宝丰镇中心村</t>
  </si>
  <si>
    <t>（一）</t>
  </si>
  <si>
    <t>宝丰镇新胜村绿化</t>
  </si>
  <si>
    <t>春红桃</t>
  </si>
  <si>
    <t>聚乙烯De50</t>
  </si>
  <si>
    <t>（二）</t>
  </si>
  <si>
    <t>菌菇大棚绿化</t>
  </si>
  <si>
    <t>宝丰镇宝丰村菌菇产业融合示范园绿化</t>
  </si>
  <si>
    <t>旱柳</t>
  </si>
  <si>
    <t>榆树</t>
  </si>
  <si>
    <t>红花柽柳</t>
  </si>
  <si>
    <t>紫花苜蓿</t>
  </si>
  <si>
    <t>喷灌</t>
  </si>
  <si>
    <t>砌筑井（给水闸阀井）</t>
  </si>
  <si>
    <t>砌筑井（给水阀门井）</t>
  </si>
  <si>
    <t>种植土换填</t>
  </si>
  <si>
    <t>工程费用合计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</si>
</sst>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_);[Red]\(0\)"/>
    <numFmt numFmtId="180" formatCode="0.0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80" fontId="10" fillId="3" borderId="1" xfId="0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1"/>
  <sheetViews>
    <sheetView tabSelected="1" zoomScale="115" zoomScaleNormal="115" workbookViewId="0">
      <pane ySplit="2" topLeftCell="A3" activePane="bottomLeft" state="frozen"/>
      <selection/>
      <selection pane="bottomLeft" activeCell="D6" sqref="D6"/>
    </sheetView>
  </sheetViews>
  <sheetFormatPr defaultColWidth="9" defaultRowHeight="14.25"/>
  <cols>
    <col min="1" max="1" width="7.25" customWidth="1"/>
    <col min="2" max="2" width="14.4583333333333" customWidth="1"/>
    <col min="3" max="3" width="8.8" style="7" customWidth="1"/>
    <col min="4" max="4" width="9.45" style="7" customWidth="1"/>
    <col min="5" max="5" width="7.6" style="7" customWidth="1"/>
    <col min="6" max="6" width="10.65" style="7" customWidth="1"/>
    <col min="7" max="7" width="10.1" style="7" customWidth="1"/>
    <col min="8" max="8" width="18.575" customWidth="1"/>
  </cols>
  <sheetData>
    <row r="1" ht="33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41" customHeight="1" spans="1:8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1" customFormat="1" ht="20" customHeight="1" spans="1:8">
      <c r="A3" s="11" t="s">
        <v>9</v>
      </c>
      <c r="B3" s="12" t="s">
        <v>10</v>
      </c>
      <c r="C3" s="13"/>
      <c r="D3" s="13"/>
      <c r="E3" s="13"/>
      <c r="F3" s="14">
        <f>F4+F21+F34+F36+F43</f>
        <v>397.04</v>
      </c>
      <c r="G3" s="14">
        <f>G4+G34+G36+G43+G21</f>
        <v>128.53</v>
      </c>
      <c r="H3" s="15"/>
    </row>
    <row r="4" s="2" customFormat="1" ht="20" customHeight="1" spans="1:12">
      <c r="A4" s="16">
        <v>1.1</v>
      </c>
      <c r="B4" s="17" t="s">
        <v>11</v>
      </c>
      <c r="C4" s="18"/>
      <c r="D4" s="18"/>
      <c r="E4" s="18"/>
      <c r="F4" s="19">
        <v>129.88</v>
      </c>
      <c r="G4" s="19">
        <v>66.54</v>
      </c>
      <c r="H4" s="20"/>
      <c r="I4" s="2">
        <f>F4-G4</f>
        <v>63.34</v>
      </c>
      <c r="K4" s="2">
        <f>F3-G3</f>
        <v>268.51</v>
      </c>
      <c r="L4" s="2">
        <f>F4+F21+F34+F36</f>
        <v>397.04</v>
      </c>
    </row>
    <row r="5" s="3" customFormat="1" ht="20" customHeight="1" spans="1:10">
      <c r="A5" s="10">
        <v>1</v>
      </c>
      <c r="B5" s="21" t="s">
        <v>12</v>
      </c>
      <c r="C5" s="22">
        <v>936</v>
      </c>
      <c r="D5" s="23">
        <v>485</v>
      </c>
      <c r="E5" s="24" t="s">
        <v>13</v>
      </c>
      <c r="F5" s="23">
        <v>12.85</v>
      </c>
      <c r="G5" s="23">
        <v>6.66</v>
      </c>
      <c r="H5" s="25" t="s">
        <v>14</v>
      </c>
      <c r="J5" s="3">
        <f>G4+G21+G34+G43</f>
        <v>128.53</v>
      </c>
    </row>
    <row r="6" s="3" customFormat="1" ht="20" customHeight="1" spans="1:8">
      <c r="A6" s="10">
        <v>2</v>
      </c>
      <c r="B6" s="21" t="s">
        <v>15</v>
      </c>
      <c r="C6" s="22">
        <v>358</v>
      </c>
      <c r="D6" s="23">
        <v>201</v>
      </c>
      <c r="E6" s="24" t="s">
        <v>13</v>
      </c>
      <c r="F6" s="23">
        <v>4.34</v>
      </c>
      <c r="G6" s="23">
        <v>2.44</v>
      </c>
      <c r="H6" s="25"/>
    </row>
    <row r="7" s="3" customFormat="1" ht="20" customHeight="1" spans="1:8">
      <c r="A7" s="10">
        <v>3</v>
      </c>
      <c r="B7" s="21" t="s">
        <v>16</v>
      </c>
      <c r="C7" s="22">
        <v>13</v>
      </c>
      <c r="D7" s="23">
        <v>13</v>
      </c>
      <c r="E7" s="24" t="s">
        <v>13</v>
      </c>
      <c r="F7" s="23">
        <v>0.18</v>
      </c>
      <c r="G7" s="23">
        <v>0.18</v>
      </c>
      <c r="H7" s="25"/>
    </row>
    <row r="8" s="3" customFormat="1" ht="20" customHeight="1" spans="1:8">
      <c r="A8" s="10">
        <v>4</v>
      </c>
      <c r="B8" s="21" t="s">
        <v>17</v>
      </c>
      <c r="C8" s="22">
        <v>162</v>
      </c>
      <c r="D8" s="23">
        <v>7</v>
      </c>
      <c r="E8" s="24" t="s">
        <v>13</v>
      </c>
      <c r="F8" s="23">
        <v>1.75</v>
      </c>
      <c r="G8" s="23">
        <v>0.08</v>
      </c>
      <c r="H8" s="25"/>
    </row>
    <row r="9" s="3" customFormat="1" ht="20" customHeight="1" spans="1:8">
      <c r="A9" s="10">
        <v>5</v>
      </c>
      <c r="B9" s="21" t="s">
        <v>18</v>
      </c>
      <c r="C9" s="22">
        <v>96</v>
      </c>
      <c r="D9" s="23">
        <v>96</v>
      </c>
      <c r="E9" s="24" t="s">
        <v>13</v>
      </c>
      <c r="F9" s="23">
        <v>1.01</v>
      </c>
      <c r="G9" s="23">
        <v>1.01</v>
      </c>
      <c r="H9" s="25"/>
    </row>
    <row r="10" s="3" customFormat="1" ht="20" customHeight="1" spans="1:8">
      <c r="A10" s="10">
        <v>6</v>
      </c>
      <c r="B10" s="21" t="s">
        <v>19</v>
      </c>
      <c r="C10" s="22">
        <v>265</v>
      </c>
      <c r="D10" s="23">
        <v>292</v>
      </c>
      <c r="E10" s="24" t="s">
        <v>13</v>
      </c>
      <c r="F10" s="23">
        <v>3.16</v>
      </c>
      <c r="G10" s="23">
        <v>3.48</v>
      </c>
      <c r="H10" s="25"/>
    </row>
    <row r="11" s="3" customFormat="1" ht="20" customHeight="1" spans="1:8">
      <c r="A11" s="10">
        <v>7</v>
      </c>
      <c r="B11" s="21" t="s">
        <v>20</v>
      </c>
      <c r="C11" s="22">
        <v>28</v>
      </c>
      <c r="D11" s="23">
        <v>28</v>
      </c>
      <c r="E11" s="24" t="s">
        <v>13</v>
      </c>
      <c r="F11" s="23">
        <v>0.28</v>
      </c>
      <c r="G11" s="23">
        <v>0.28</v>
      </c>
      <c r="H11" s="25"/>
    </row>
    <row r="12" s="3" customFormat="1" ht="20" customHeight="1" spans="1:8">
      <c r="A12" s="10">
        <v>8</v>
      </c>
      <c r="B12" s="21" t="s">
        <v>21</v>
      </c>
      <c r="C12" s="22">
        <v>201</v>
      </c>
      <c r="D12" s="23">
        <v>44</v>
      </c>
      <c r="E12" s="24" t="s">
        <v>13</v>
      </c>
      <c r="F12" s="26">
        <v>2</v>
      </c>
      <c r="G12" s="23">
        <v>0.44</v>
      </c>
      <c r="H12" s="25"/>
    </row>
    <row r="13" s="3" customFormat="1" ht="20" customHeight="1" spans="1:8">
      <c r="A13" s="10">
        <v>9</v>
      </c>
      <c r="B13" s="21" t="s">
        <v>22</v>
      </c>
      <c r="C13" s="22">
        <v>72</v>
      </c>
      <c r="D13" s="23">
        <v>72</v>
      </c>
      <c r="E13" s="24" t="s">
        <v>13</v>
      </c>
      <c r="F13" s="23">
        <v>0.39</v>
      </c>
      <c r="G13" s="23">
        <v>0.39</v>
      </c>
      <c r="H13" s="25"/>
    </row>
    <row r="14" s="3" customFormat="1" ht="20" customHeight="1" spans="1:8">
      <c r="A14" s="10">
        <v>10</v>
      </c>
      <c r="B14" s="21" t="s">
        <v>23</v>
      </c>
      <c r="C14" s="22">
        <v>149</v>
      </c>
      <c r="D14" s="23">
        <v>9</v>
      </c>
      <c r="E14" s="24" t="s">
        <v>13</v>
      </c>
      <c r="F14" s="23">
        <v>0.72</v>
      </c>
      <c r="G14" s="23">
        <v>0.04</v>
      </c>
      <c r="H14" s="25"/>
    </row>
    <row r="15" s="3" customFormat="1" ht="20" customHeight="1" spans="1:8">
      <c r="A15" s="10">
        <v>11</v>
      </c>
      <c r="B15" s="21" t="s">
        <v>24</v>
      </c>
      <c r="C15" s="22">
        <v>18</v>
      </c>
      <c r="D15" s="23">
        <v>18</v>
      </c>
      <c r="E15" s="24" t="s">
        <v>13</v>
      </c>
      <c r="F15" s="23">
        <v>0.18</v>
      </c>
      <c r="G15" s="23">
        <v>0.18</v>
      </c>
      <c r="H15" s="25"/>
    </row>
    <row r="16" s="3" customFormat="1" ht="20" customHeight="1" spans="1:8">
      <c r="A16" s="10">
        <v>12</v>
      </c>
      <c r="B16" s="21" t="s">
        <v>25</v>
      </c>
      <c r="C16" s="22">
        <v>27</v>
      </c>
      <c r="D16" s="23">
        <v>0</v>
      </c>
      <c r="E16" s="24" t="s">
        <v>26</v>
      </c>
      <c r="F16" s="23">
        <v>0.25</v>
      </c>
      <c r="G16" s="26">
        <v>0</v>
      </c>
      <c r="H16" s="25"/>
    </row>
    <row r="17" s="3" customFormat="1" ht="20" customHeight="1" spans="1:8">
      <c r="A17" s="10">
        <v>13</v>
      </c>
      <c r="B17" s="21" t="s">
        <v>27</v>
      </c>
      <c r="C17" s="22">
        <v>4240</v>
      </c>
      <c r="D17" s="23">
        <v>846</v>
      </c>
      <c r="E17" s="24" t="s">
        <v>26</v>
      </c>
      <c r="F17" s="23">
        <v>31.09</v>
      </c>
      <c r="G17" s="26">
        <v>6.2</v>
      </c>
      <c r="H17" s="25"/>
    </row>
    <row r="18" s="3" customFormat="1" ht="20" customHeight="1" spans="1:8">
      <c r="A18" s="10">
        <v>14</v>
      </c>
      <c r="B18" s="21" t="s">
        <v>28</v>
      </c>
      <c r="C18" s="22">
        <v>4240</v>
      </c>
      <c r="D18" s="23">
        <v>1329</v>
      </c>
      <c r="E18" s="24" t="s">
        <v>26</v>
      </c>
      <c r="F18" s="23">
        <v>15.17</v>
      </c>
      <c r="G18" s="23">
        <v>4.75</v>
      </c>
      <c r="H18" s="25"/>
    </row>
    <row r="19" s="3" customFormat="1" ht="20" customHeight="1" spans="1:8">
      <c r="A19" s="10">
        <v>15</v>
      </c>
      <c r="B19" s="27" t="s">
        <v>29</v>
      </c>
      <c r="C19" s="28">
        <v>88</v>
      </c>
      <c r="D19" s="23">
        <v>88</v>
      </c>
      <c r="E19" s="9" t="s">
        <v>26</v>
      </c>
      <c r="F19" s="23">
        <v>1.45</v>
      </c>
      <c r="G19" s="23">
        <v>1.45</v>
      </c>
      <c r="H19" s="25"/>
    </row>
    <row r="20" s="3" customFormat="1" ht="20" customHeight="1" spans="1:8">
      <c r="A20" s="10">
        <v>16</v>
      </c>
      <c r="B20" s="27" t="s">
        <v>30</v>
      </c>
      <c r="C20" s="28">
        <v>4240</v>
      </c>
      <c r="D20" s="23">
        <v>3000</v>
      </c>
      <c r="E20" s="9" t="s">
        <v>26</v>
      </c>
      <c r="F20" s="23">
        <v>55.08</v>
      </c>
      <c r="G20" s="23">
        <v>38.97</v>
      </c>
      <c r="H20" s="25"/>
    </row>
    <row r="21" s="2" customFormat="1" ht="20" customHeight="1" spans="1:8">
      <c r="A21" s="16">
        <v>1.2</v>
      </c>
      <c r="B21" s="17" t="s">
        <v>31</v>
      </c>
      <c r="C21" s="29"/>
      <c r="D21" s="18"/>
      <c r="E21" s="18"/>
      <c r="F21" s="18">
        <v>10.17</v>
      </c>
      <c r="G21" s="19">
        <v>9.95</v>
      </c>
      <c r="H21" s="20"/>
    </row>
    <row r="22" s="3" customFormat="1" ht="20" customHeight="1" spans="1:8">
      <c r="A22" s="10">
        <v>1</v>
      </c>
      <c r="B22" s="27" t="s">
        <v>32</v>
      </c>
      <c r="C22" s="23">
        <v>400</v>
      </c>
      <c r="D22" s="23">
        <v>210</v>
      </c>
      <c r="E22" s="30" t="s">
        <v>33</v>
      </c>
      <c r="F22" s="23">
        <v>2.35</v>
      </c>
      <c r="G22" s="23">
        <v>1.24</v>
      </c>
      <c r="H22" s="31" t="s">
        <v>14</v>
      </c>
    </row>
    <row r="23" s="3" customFormat="1" ht="20" customHeight="1" spans="1:8">
      <c r="A23" s="10">
        <v>2</v>
      </c>
      <c r="B23" s="27" t="s">
        <v>34</v>
      </c>
      <c r="C23" s="23">
        <v>620</v>
      </c>
      <c r="D23" s="23">
        <v>403</v>
      </c>
      <c r="E23" s="30" t="s">
        <v>33</v>
      </c>
      <c r="F23" s="23">
        <v>2.26</v>
      </c>
      <c r="G23" s="23">
        <v>1.47</v>
      </c>
      <c r="H23" s="32"/>
    </row>
    <row r="24" s="3" customFormat="1" ht="20" customHeight="1" spans="1:8">
      <c r="A24" s="10">
        <v>3</v>
      </c>
      <c r="B24" s="27" t="s">
        <v>35</v>
      </c>
      <c r="C24" s="23">
        <v>65</v>
      </c>
      <c r="D24" s="23">
        <v>371</v>
      </c>
      <c r="E24" s="30" t="s">
        <v>33</v>
      </c>
      <c r="F24" s="23">
        <v>0.22</v>
      </c>
      <c r="G24" s="23">
        <v>1.24</v>
      </c>
      <c r="H24" s="32"/>
    </row>
    <row r="25" s="3" customFormat="1" ht="20" customHeight="1" spans="1:8">
      <c r="A25" s="10">
        <v>4</v>
      </c>
      <c r="B25" s="27" t="s">
        <v>36</v>
      </c>
      <c r="C25" s="23">
        <v>180</v>
      </c>
      <c r="D25" s="23">
        <v>0</v>
      </c>
      <c r="E25" s="30" t="s">
        <v>33</v>
      </c>
      <c r="F25" s="23">
        <v>0.53</v>
      </c>
      <c r="G25" s="26">
        <v>0</v>
      </c>
      <c r="H25" s="32"/>
    </row>
    <row r="26" s="3" customFormat="1" ht="20" customHeight="1" spans="1:8">
      <c r="A26" s="10">
        <v>5</v>
      </c>
      <c r="B26" s="27" t="s">
        <v>37</v>
      </c>
      <c r="C26" s="23">
        <v>2800</v>
      </c>
      <c r="D26" s="23">
        <v>4000</v>
      </c>
      <c r="E26" s="30" t="s">
        <v>33</v>
      </c>
      <c r="F26" s="23">
        <v>0.93</v>
      </c>
      <c r="G26" s="23">
        <v>1.32</v>
      </c>
      <c r="H26" s="32"/>
    </row>
    <row r="27" s="3" customFormat="1" ht="20" customHeight="1" spans="1:8">
      <c r="A27" s="10">
        <v>6</v>
      </c>
      <c r="B27" s="27" t="s">
        <v>38</v>
      </c>
      <c r="C27" s="23">
        <v>1600</v>
      </c>
      <c r="D27" s="23">
        <v>1265</v>
      </c>
      <c r="E27" s="30" t="s">
        <v>39</v>
      </c>
      <c r="F27" s="23">
        <v>0.31</v>
      </c>
      <c r="G27" s="23">
        <v>0.25</v>
      </c>
      <c r="H27" s="32"/>
    </row>
    <row r="28" s="3" customFormat="1" ht="20" customHeight="1" spans="1:8">
      <c r="A28" s="10">
        <v>7</v>
      </c>
      <c r="B28" s="27" t="s">
        <v>40</v>
      </c>
      <c r="C28" s="23">
        <v>15</v>
      </c>
      <c r="D28" s="23">
        <v>13</v>
      </c>
      <c r="E28" s="30" t="s">
        <v>39</v>
      </c>
      <c r="F28" s="23">
        <v>0.23</v>
      </c>
      <c r="G28" s="23">
        <v>0.2</v>
      </c>
      <c r="H28" s="32"/>
    </row>
    <row r="29" s="3" customFormat="1" ht="20" customHeight="1" spans="1:8">
      <c r="A29" s="10">
        <v>8</v>
      </c>
      <c r="B29" s="27" t="s">
        <v>41</v>
      </c>
      <c r="C29" s="23">
        <v>1</v>
      </c>
      <c r="D29" s="23">
        <v>1</v>
      </c>
      <c r="E29" s="30" t="s">
        <v>39</v>
      </c>
      <c r="F29" s="23">
        <v>0.14</v>
      </c>
      <c r="G29" s="23">
        <v>0.14</v>
      </c>
      <c r="H29" s="32"/>
    </row>
    <row r="30" s="3" customFormat="1" ht="20" customHeight="1" spans="1:8">
      <c r="A30" s="10">
        <v>9</v>
      </c>
      <c r="B30" s="27" t="s">
        <v>42</v>
      </c>
      <c r="C30" s="23">
        <v>3</v>
      </c>
      <c r="D30" s="23">
        <v>4</v>
      </c>
      <c r="E30" s="30" t="s">
        <v>39</v>
      </c>
      <c r="F30" s="23">
        <v>0.74</v>
      </c>
      <c r="G30" s="23">
        <v>0.99</v>
      </c>
      <c r="H30" s="32"/>
    </row>
    <row r="31" s="3" customFormat="1" ht="20" customHeight="1" spans="1:8">
      <c r="A31" s="10">
        <v>10</v>
      </c>
      <c r="B31" s="27" t="s">
        <v>43</v>
      </c>
      <c r="C31" s="23">
        <v>1</v>
      </c>
      <c r="D31" s="23">
        <v>1</v>
      </c>
      <c r="E31" s="30" t="s">
        <v>39</v>
      </c>
      <c r="F31" s="23">
        <v>0.66</v>
      </c>
      <c r="G31" s="23">
        <v>0.66</v>
      </c>
      <c r="H31" s="32"/>
    </row>
    <row r="32" s="2" customFormat="1" ht="20" customHeight="1" spans="1:8">
      <c r="A32" s="10">
        <v>11</v>
      </c>
      <c r="B32" s="27" t="s">
        <v>44</v>
      </c>
      <c r="C32" s="23">
        <v>1518</v>
      </c>
      <c r="D32" s="23">
        <v>2066</v>
      </c>
      <c r="E32" s="30" t="s">
        <v>45</v>
      </c>
      <c r="F32" s="23">
        <v>0.55</v>
      </c>
      <c r="G32" s="23">
        <v>0.75</v>
      </c>
      <c r="H32" s="32"/>
    </row>
    <row r="33" s="2" customFormat="1" ht="20" customHeight="1" spans="1:8">
      <c r="A33" s="10">
        <v>12</v>
      </c>
      <c r="B33" s="27" t="s">
        <v>46</v>
      </c>
      <c r="C33" s="23">
        <v>1518</v>
      </c>
      <c r="D33" s="23">
        <v>2066</v>
      </c>
      <c r="E33" s="30" t="s">
        <v>45</v>
      </c>
      <c r="F33" s="23">
        <v>1.25</v>
      </c>
      <c r="G33" s="23">
        <v>1.7</v>
      </c>
      <c r="H33" s="33"/>
    </row>
    <row r="34" s="2" customFormat="1" ht="20" customHeight="1" spans="1:8">
      <c r="A34" s="16">
        <v>1.3</v>
      </c>
      <c r="B34" s="17" t="s">
        <v>47</v>
      </c>
      <c r="C34" s="18"/>
      <c r="D34" s="18"/>
      <c r="E34" s="18"/>
      <c r="F34" s="18">
        <v>11.65</v>
      </c>
      <c r="G34" s="18">
        <f>G35</f>
        <v>16.06</v>
      </c>
      <c r="H34" s="20"/>
    </row>
    <row r="35" s="3" customFormat="1" ht="20" customHeight="1" spans="1:8">
      <c r="A35" s="10">
        <v>1</v>
      </c>
      <c r="B35" s="27" t="s">
        <v>48</v>
      </c>
      <c r="C35" s="23">
        <v>45</v>
      </c>
      <c r="D35" s="23">
        <v>62</v>
      </c>
      <c r="E35" s="23" t="s">
        <v>49</v>
      </c>
      <c r="F35" s="23">
        <v>11.65</v>
      </c>
      <c r="G35" s="23">
        <v>16.06</v>
      </c>
      <c r="H35" s="34"/>
    </row>
    <row r="36" s="3" customFormat="1" ht="20" customHeight="1" spans="1:8">
      <c r="A36" s="16">
        <v>1.4</v>
      </c>
      <c r="B36" s="17" t="s">
        <v>50</v>
      </c>
      <c r="C36" s="35"/>
      <c r="D36" s="35"/>
      <c r="E36" s="35"/>
      <c r="F36" s="18">
        <f>SUM(F37:F42)</f>
        <v>245.34</v>
      </c>
      <c r="G36" s="18">
        <v>0</v>
      </c>
      <c r="H36" s="36"/>
    </row>
    <row r="37" s="3" customFormat="1" ht="20" customHeight="1" spans="1:8">
      <c r="A37" s="10">
        <v>1</v>
      </c>
      <c r="B37" s="27" t="s">
        <v>51</v>
      </c>
      <c r="C37" s="37">
        <v>12480</v>
      </c>
      <c r="D37" s="23">
        <v>0</v>
      </c>
      <c r="E37" s="30" t="s">
        <v>45</v>
      </c>
      <c r="F37" s="23">
        <v>4.38</v>
      </c>
      <c r="G37" s="23">
        <v>0</v>
      </c>
      <c r="H37" s="38" t="s">
        <v>52</v>
      </c>
    </row>
    <row r="38" s="3" customFormat="1" ht="20" customHeight="1" spans="1:8">
      <c r="A38" s="10">
        <v>2</v>
      </c>
      <c r="B38" s="27" t="s">
        <v>46</v>
      </c>
      <c r="C38" s="37">
        <v>12480</v>
      </c>
      <c r="D38" s="23">
        <v>0</v>
      </c>
      <c r="E38" s="30" t="s">
        <v>45</v>
      </c>
      <c r="F38" s="23">
        <v>10.63</v>
      </c>
      <c r="G38" s="23">
        <v>0</v>
      </c>
      <c r="H38" s="39"/>
    </row>
    <row r="39" s="3" customFormat="1" ht="20" customHeight="1" spans="1:8">
      <c r="A39" s="10">
        <v>3</v>
      </c>
      <c r="B39" s="27" t="s">
        <v>53</v>
      </c>
      <c r="C39" s="37">
        <v>960</v>
      </c>
      <c r="D39" s="23">
        <v>0</v>
      </c>
      <c r="E39" s="30" t="s">
        <v>45</v>
      </c>
      <c r="F39" s="23">
        <v>19.03</v>
      </c>
      <c r="G39" s="23">
        <v>0</v>
      </c>
      <c r="H39" s="39"/>
    </row>
    <row r="40" s="3" customFormat="1" ht="20" customHeight="1" spans="1:8">
      <c r="A40" s="10">
        <v>4</v>
      </c>
      <c r="B40" s="27" t="s">
        <v>54</v>
      </c>
      <c r="C40" s="37">
        <v>301</v>
      </c>
      <c r="D40" s="23">
        <v>0</v>
      </c>
      <c r="E40" s="23" t="s">
        <v>55</v>
      </c>
      <c r="F40" s="23">
        <v>85.22</v>
      </c>
      <c r="G40" s="23">
        <v>0</v>
      </c>
      <c r="H40" s="39"/>
    </row>
    <row r="41" s="3" customFormat="1" ht="28" customHeight="1" spans="1:8">
      <c r="A41" s="10">
        <v>5</v>
      </c>
      <c r="B41" s="27" t="s">
        <v>56</v>
      </c>
      <c r="C41" s="37">
        <v>1</v>
      </c>
      <c r="D41" s="23">
        <v>0</v>
      </c>
      <c r="E41" s="23" t="s">
        <v>55</v>
      </c>
      <c r="F41" s="23">
        <v>8.81</v>
      </c>
      <c r="G41" s="23">
        <v>0</v>
      </c>
      <c r="H41" s="39"/>
    </row>
    <row r="42" s="3" customFormat="1" ht="30" customHeight="1" spans="1:8">
      <c r="A42" s="10">
        <v>6</v>
      </c>
      <c r="B42" s="27" t="s">
        <v>57</v>
      </c>
      <c r="C42" s="40">
        <v>4800</v>
      </c>
      <c r="D42" s="23">
        <v>0</v>
      </c>
      <c r="E42" s="23" t="s">
        <v>33</v>
      </c>
      <c r="F42" s="23">
        <v>117.27</v>
      </c>
      <c r="G42" s="23">
        <v>0</v>
      </c>
      <c r="H42" s="41"/>
    </row>
    <row r="43" s="3" customFormat="1" ht="20" customHeight="1" spans="1:8">
      <c r="A43" s="16">
        <v>1.5</v>
      </c>
      <c r="B43" s="17" t="s">
        <v>58</v>
      </c>
      <c r="C43" s="35"/>
      <c r="D43" s="35"/>
      <c r="E43" s="18"/>
      <c r="F43" s="18">
        <v>0</v>
      </c>
      <c r="G43" s="18">
        <f>G44</f>
        <v>35.98</v>
      </c>
      <c r="H43" s="36"/>
    </row>
    <row r="44" s="3" customFormat="1" ht="20" customHeight="1" spans="1:8">
      <c r="A44" s="10">
        <v>1</v>
      </c>
      <c r="B44" s="27" t="s">
        <v>59</v>
      </c>
      <c r="C44" s="23">
        <v>0</v>
      </c>
      <c r="D44" s="23">
        <v>15074</v>
      </c>
      <c r="E44" s="23" t="s">
        <v>45</v>
      </c>
      <c r="F44" s="23">
        <v>0</v>
      </c>
      <c r="G44" s="23">
        <v>35.98</v>
      </c>
      <c r="H44" s="34"/>
    </row>
    <row r="45" s="3" customFormat="1" ht="20" customHeight="1" spans="1:9">
      <c r="A45" s="42" t="s">
        <v>60</v>
      </c>
      <c r="B45" s="43" t="s">
        <v>61</v>
      </c>
      <c r="C45" s="13"/>
      <c r="D45" s="13"/>
      <c r="E45" s="13"/>
      <c r="F45" s="14">
        <v>350.42</v>
      </c>
      <c r="G45" s="14">
        <f>G161-G120-G90-G3</f>
        <v>552.89</v>
      </c>
      <c r="H45" s="15"/>
      <c r="I45" s="3">
        <f>G46+G54+G67+G69+G77+G79+G82+G84</f>
        <v>546.68</v>
      </c>
    </row>
    <row r="46" s="3" customFormat="1" ht="20" customHeight="1" spans="1:8">
      <c r="A46" s="16">
        <v>2.1</v>
      </c>
      <c r="B46" s="17" t="s">
        <v>62</v>
      </c>
      <c r="C46" s="18"/>
      <c r="D46" s="18"/>
      <c r="E46" s="18"/>
      <c r="F46" s="19">
        <f>SUM(F47:F53)</f>
        <v>55.89</v>
      </c>
      <c r="G46" s="19">
        <f>SUM(G47:G53)</f>
        <v>55.89</v>
      </c>
      <c r="H46" s="20"/>
    </row>
    <row r="47" s="3" customFormat="1" ht="20" customHeight="1" spans="1:8">
      <c r="A47" s="10">
        <v>1</v>
      </c>
      <c r="B47" s="21" t="s">
        <v>63</v>
      </c>
      <c r="C47" s="22">
        <v>234</v>
      </c>
      <c r="D47" s="22">
        <v>234</v>
      </c>
      <c r="E47" s="24" t="s">
        <v>13</v>
      </c>
      <c r="F47" s="23">
        <v>3.21</v>
      </c>
      <c r="G47" s="23">
        <v>3.21</v>
      </c>
      <c r="H47" s="44" t="s">
        <v>64</v>
      </c>
    </row>
    <row r="48" s="3" customFormat="1" ht="20" customHeight="1" spans="1:8">
      <c r="A48" s="10">
        <v>2</v>
      </c>
      <c r="B48" s="21" t="s">
        <v>65</v>
      </c>
      <c r="C48" s="22">
        <v>1875</v>
      </c>
      <c r="D48" s="22">
        <v>1875</v>
      </c>
      <c r="E48" s="24" t="s">
        <v>13</v>
      </c>
      <c r="F48" s="23">
        <v>19.64</v>
      </c>
      <c r="G48" s="23">
        <v>19.64</v>
      </c>
      <c r="H48" s="45"/>
    </row>
    <row r="49" s="3" customFormat="1" ht="20" customHeight="1" spans="1:8">
      <c r="A49" s="10">
        <v>3</v>
      </c>
      <c r="B49" s="21" t="s">
        <v>17</v>
      </c>
      <c r="C49" s="22">
        <v>1325</v>
      </c>
      <c r="D49" s="22">
        <v>1325</v>
      </c>
      <c r="E49" s="24" t="s">
        <v>13</v>
      </c>
      <c r="F49" s="23">
        <v>14.32</v>
      </c>
      <c r="G49" s="23">
        <v>14.32</v>
      </c>
      <c r="H49" s="45"/>
    </row>
    <row r="50" s="3" customFormat="1" ht="20" customHeight="1" spans="1:8">
      <c r="A50" s="10">
        <v>4</v>
      </c>
      <c r="B50" s="21" t="s">
        <v>20</v>
      </c>
      <c r="C50" s="22">
        <v>800</v>
      </c>
      <c r="D50" s="22">
        <v>800</v>
      </c>
      <c r="E50" s="24" t="s">
        <v>13</v>
      </c>
      <c r="F50" s="23">
        <v>7.94</v>
      </c>
      <c r="G50" s="23">
        <v>7.94</v>
      </c>
      <c r="H50" s="45"/>
    </row>
    <row r="51" s="3" customFormat="1" ht="20" customHeight="1" spans="1:8">
      <c r="A51" s="10">
        <v>5</v>
      </c>
      <c r="B51" s="21" t="s">
        <v>19</v>
      </c>
      <c r="C51" s="22">
        <v>68</v>
      </c>
      <c r="D51" s="22">
        <v>68</v>
      </c>
      <c r="E51" s="24" t="s">
        <v>13</v>
      </c>
      <c r="F51" s="23">
        <v>0.81</v>
      </c>
      <c r="G51" s="23">
        <v>0.81</v>
      </c>
      <c r="H51" s="45"/>
    </row>
    <row r="52" s="3" customFormat="1" ht="20" customHeight="1" spans="1:8">
      <c r="A52" s="10">
        <v>6</v>
      </c>
      <c r="B52" s="21" t="s">
        <v>21</v>
      </c>
      <c r="C52" s="22">
        <v>741</v>
      </c>
      <c r="D52" s="22">
        <v>741</v>
      </c>
      <c r="E52" s="24" t="s">
        <v>13</v>
      </c>
      <c r="F52" s="23">
        <v>7.36</v>
      </c>
      <c r="G52" s="23">
        <v>7.36</v>
      </c>
      <c r="H52" s="45"/>
    </row>
    <row r="53" s="3" customFormat="1" ht="20" customHeight="1" spans="1:8">
      <c r="A53" s="10">
        <v>7</v>
      </c>
      <c r="B53" s="21" t="s">
        <v>28</v>
      </c>
      <c r="C53" s="22">
        <v>730</v>
      </c>
      <c r="D53" s="22">
        <v>730</v>
      </c>
      <c r="E53" s="24" t="s">
        <v>26</v>
      </c>
      <c r="F53" s="23">
        <v>2.61</v>
      </c>
      <c r="G53" s="23">
        <v>2.61</v>
      </c>
      <c r="H53" s="46"/>
    </row>
    <row r="54" s="3" customFormat="1" ht="20" customHeight="1" spans="1:8">
      <c r="A54" s="47">
        <v>2.2</v>
      </c>
      <c r="B54" s="17" t="s">
        <v>66</v>
      </c>
      <c r="C54" s="35"/>
      <c r="D54" s="35"/>
      <c r="E54" s="35"/>
      <c r="F54" s="18">
        <v>13.16</v>
      </c>
      <c r="G54" s="18">
        <v>13.16</v>
      </c>
      <c r="H54" s="36"/>
    </row>
    <row r="55" s="3" customFormat="1" ht="20" customHeight="1" spans="1:8">
      <c r="A55" s="10">
        <v>1</v>
      </c>
      <c r="B55" s="27" t="s">
        <v>32</v>
      </c>
      <c r="C55" s="48">
        <v>600</v>
      </c>
      <c r="D55" s="48">
        <v>600</v>
      </c>
      <c r="E55" s="49" t="s">
        <v>33</v>
      </c>
      <c r="F55" s="23">
        <v>3.53</v>
      </c>
      <c r="G55" s="23">
        <v>3.53</v>
      </c>
      <c r="H55" s="44" t="s">
        <v>64</v>
      </c>
    </row>
    <row r="56" s="3" customFormat="1" ht="20" customHeight="1" spans="1:8">
      <c r="A56" s="10">
        <v>2</v>
      </c>
      <c r="B56" s="27" t="s">
        <v>34</v>
      </c>
      <c r="C56" s="48">
        <v>1000</v>
      </c>
      <c r="D56" s="48">
        <v>1000</v>
      </c>
      <c r="E56" s="49" t="s">
        <v>33</v>
      </c>
      <c r="F56" s="23">
        <v>3.64</v>
      </c>
      <c r="G56" s="23">
        <v>3.64</v>
      </c>
      <c r="H56" s="45"/>
    </row>
    <row r="57" s="3" customFormat="1" ht="20" customHeight="1" spans="1:8">
      <c r="A57" s="10">
        <v>3</v>
      </c>
      <c r="B57" s="27" t="s">
        <v>35</v>
      </c>
      <c r="C57" s="48">
        <v>50</v>
      </c>
      <c r="D57" s="48">
        <v>50</v>
      </c>
      <c r="E57" s="49" t="s">
        <v>33</v>
      </c>
      <c r="F57" s="23">
        <v>0.17</v>
      </c>
      <c r="G57" s="23">
        <v>0.17</v>
      </c>
      <c r="H57" s="45"/>
    </row>
    <row r="58" s="3" customFormat="1" ht="20" customHeight="1" spans="1:8">
      <c r="A58" s="10">
        <v>4</v>
      </c>
      <c r="B58" s="27" t="s">
        <v>36</v>
      </c>
      <c r="C58" s="48">
        <v>100</v>
      </c>
      <c r="D58" s="48">
        <v>100</v>
      </c>
      <c r="E58" s="49" t="s">
        <v>33</v>
      </c>
      <c r="F58" s="23">
        <v>0.29</v>
      </c>
      <c r="G58" s="23">
        <v>0.29</v>
      </c>
      <c r="H58" s="45"/>
    </row>
    <row r="59" s="3" customFormat="1" ht="20" customHeight="1" spans="1:8">
      <c r="A59" s="10">
        <v>5</v>
      </c>
      <c r="B59" s="27" t="s">
        <v>37</v>
      </c>
      <c r="C59" s="48">
        <v>3000</v>
      </c>
      <c r="D59" s="48">
        <v>3000</v>
      </c>
      <c r="E59" s="49" t="s">
        <v>33</v>
      </c>
      <c r="F59" s="23">
        <v>0.99</v>
      </c>
      <c r="G59" s="23">
        <v>0.99</v>
      </c>
      <c r="H59" s="45"/>
    </row>
    <row r="60" s="3" customFormat="1" ht="20" customHeight="1" spans="1:8">
      <c r="A60" s="10">
        <v>6</v>
      </c>
      <c r="B60" s="27" t="s">
        <v>38</v>
      </c>
      <c r="C60" s="48">
        <v>1800</v>
      </c>
      <c r="D60" s="48">
        <v>1800</v>
      </c>
      <c r="E60" s="49" t="s">
        <v>39</v>
      </c>
      <c r="F60" s="23">
        <v>0.35</v>
      </c>
      <c r="G60" s="23">
        <v>0.35</v>
      </c>
      <c r="H60" s="45"/>
    </row>
    <row r="61" s="3" customFormat="1" ht="20" customHeight="1" spans="1:8">
      <c r="A61" s="10">
        <v>7</v>
      </c>
      <c r="B61" s="27" t="s">
        <v>40</v>
      </c>
      <c r="C61" s="48">
        <v>10</v>
      </c>
      <c r="D61" s="48">
        <v>10</v>
      </c>
      <c r="E61" s="49" t="s">
        <v>39</v>
      </c>
      <c r="F61" s="23">
        <v>0.15</v>
      </c>
      <c r="G61" s="23">
        <v>0.15</v>
      </c>
      <c r="H61" s="45"/>
    </row>
    <row r="62" s="3" customFormat="1" ht="20" customHeight="1" spans="1:8">
      <c r="A62" s="10">
        <v>8</v>
      </c>
      <c r="B62" s="27" t="s">
        <v>41</v>
      </c>
      <c r="C62" s="48">
        <v>1</v>
      </c>
      <c r="D62" s="48">
        <v>1</v>
      </c>
      <c r="E62" s="49" t="s">
        <v>39</v>
      </c>
      <c r="F62" s="23">
        <v>0.14</v>
      </c>
      <c r="G62" s="23">
        <v>0.14</v>
      </c>
      <c r="H62" s="45"/>
    </row>
    <row r="63" s="3" customFormat="1" ht="20" customHeight="1" spans="1:8">
      <c r="A63" s="10">
        <v>9</v>
      </c>
      <c r="B63" s="27" t="s">
        <v>42</v>
      </c>
      <c r="C63" s="48">
        <v>3</v>
      </c>
      <c r="D63" s="48">
        <v>3</v>
      </c>
      <c r="E63" s="49" t="s">
        <v>39</v>
      </c>
      <c r="F63" s="23">
        <v>0.74</v>
      </c>
      <c r="G63" s="23">
        <v>0.74</v>
      </c>
      <c r="H63" s="45"/>
    </row>
    <row r="64" s="3" customFormat="1" ht="20" customHeight="1" spans="1:8">
      <c r="A64" s="10">
        <v>10</v>
      </c>
      <c r="B64" s="27" t="s">
        <v>43</v>
      </c>
      <c r="C64" s="48">
        <v>1</v>
      </c>
      <c r="D64" s="48">
        <v>1</v>
      </c>
      <c r="E64" s="49" t="s">
        <v>39</v>
      </c>
      <c r="F64" s="23">
        <v>0.66</v>
      </c>
      <c r="G64" s="23">
        <v>0.66</v>
      </c>
      <c r="H64" s="45"/>
    </row>
    <row r="65" s="3" customFormat="1" ht="20" customHeight="1" spans="1:8">
      <c r="A65" s="10">
        <v>11</v>
      </c>
      <c r="B65" s="27" t="s">
        <v>44</v>
      </c>
      <c r="C65" s="48">
        <v>2100</v>
      </c>
      <c r="D65" s="48">
        <v>2100</v>
      </c>
      <c r="E65" s="49" t="s">
        <v>45</v>
      </c>
      <c r="F65" s="23">
        <v>0.76</v>
      </c>
      <c r="G65" s="23">
        <v>0.76</v>
      </c>
      <c r="H65" s="45"/>
    </row>
    <row r="66" s="3" customFormat="1" ht="20" customHeight="1" spans="1:8">
      <c r="A66" s="10">
        <v>12</v>
      </c>
      <c r="B66" s="27" t="s">
        <v>46</v>
      </c>
      <c r="C66" s="48">
        <v>2100</v>
      </c>
      <c r="D66" s="48">
        <v>2100</v>
      </c>
      <c r="E66" s="49" t="s">
        <v>45</v>
      </c>
      <c r="F66" s="23">
        <v>1.73</v>
      </c>
      <c r="G66" s="23">
        <v>1.73</v>
      </c>
      <c r="H66" s="46"/>
    </row>
    <row r="67" s="3" customFormat="1" ht="20" customHeight="1" spans="1:8">
      <c r="A67" s="16">
        <v>2.3</v>
      </c>
      <c r="B67" s="17" t="s">
        <v>67</v>
      </c>
      <c r="C67" s="35"/>
      <c r="D67" s="35"/>
      <c r="E67" s="35"/>
      <c r="F67" s="18">
        <f>F68</f>
        <v>6.22</v>
      </c>
      <c r="G67" s="18">
        <f>G68</f>
        <v>21.24</v>
      </c>
      <c r="H67" s="36"/>
    </row>
    <row r="68" s="3" customFormat="1" ht="20" customHeight="1" spans="1:8">
      <c r="A68" s="10">
        <v>1</v>
      </c>
      <c r="B68" s="27" t="s">
        <v>48</v>
      </c>
      <c r="C68" s="23">
        <v>24</v>
      </c>
      <c r="D68" s="23">
        <v>82</v>
      </c>
      <c r="E68" s="23" t="s">
        <v>49</v>
      </c>
      <c r="F68" s="23">
        <v>6.22</v>
      </c>
      <c r="G68" s="23">
        <v>21.24</v>
      </c>
      <c r="H68" s="34"/>
    </row>
    <row r="69" s="3" customFormat="1" ht="20" customHeight="1" spans="1:8">
      <c r="A69" s="16">
        <v>2.4</v>
      </c>
      <c r="B69" s="17" t="s">
        <v>68</v>
      </c>
      <c r="C69" s="35"/>
      <c r="D69" s="35"/>
      <c r="E69" s="35"/>
      <c r="F69" s="18">
        <f>SUM(F70:F76)</f>
        <v>275.16</v>
      </c>
      <c r="G69" s="18">
        <f>SUM(G70:G76)</f>
        <v>275.16</v>
      </c>
      <c r="H69" s="50"/>
    </row>
    <row r="70" s="3" customFormat="1" ht="20" customHeight="1" spans="1:8">
      <c r="A70" s="10">
        <v>1</v>
      </c>
      <c r="B70" s="27" t="s">
        <v>51</v>
      </c>
      <c r="C70" s="37">
        <v>16094</v>
      </c>
      <c r="D70" s="37">
        <v>16094</v>
      </c>
      <c r="E70" s="30" t="s">
        <v>45</v>
      </c>
      <c r="F70" s="23">
        <v>5.65</v>
      </c>
      <c r="G70" s="23">
        <v>5.65</v>
      </c>
      <c r="H70" s="45" t="s">
        <v>64</v>
      </c>
    </row>
    <row r="71" s="3" customFormat="1" ht="20" customHeight="1" spans="1:8">
      <c r="A71" s="10">
        <v>2</v>
      </c>
      <c r="B71" s="27" t="s">
        <v>46</v>
      </c>
      <c r="C71" s="37">
        <v>16094</v>
      </c>
      <c r="D71" s="37">
        <v>16094</v>
      </c>
      <c r="E71" s="30" t="s">
        <v>45</v>
      </c>
      <c r="F71" s="23">
        <v>13.71</v>
      </c>
      <c r="G71" s="23">
        <v>13.71</v>
      </c>
      <c r="H71" s="45"/>
    </row>
    <row r="72" s="3" customFormat="1" ht="20" customHeight="1" spans="1:8">
      <c r="A72" s="10">
        <v>3</v>
      </c>
      <c r="B72" s="27" t="s">
        <v>53</v>
      </c>
      <c r="C72" s="37">
        <v>1238</v>
      </c>
      <c r="D72" s="37">
        <v>1238</v>
      </c>
      <c r="E72" s="30" t="s">
        <v>45</v>
      </c>
      <c r="F72" s="23">
        <v>24.55</v>
      </c>
      <c r="G72" s="23">
        <v>24.55</v>
      </c>
      <c r="H72" s="45"/>
    </row>
    <row r="73" s="3" customFormat="1" ht="20" customHeight="1" spans="1:8">
      <c r="A73" s="10">
        <v>4</v>
      </c>
      <c r="B73" s="27" t="s">
        <v>54</v>
      </c>
      <c r="C73" s="37">
        <v>208</v>
      </c>
      <c r="D73" s="37">
        <v>208</v>
      </c>
      <c r="E73" s="23" t="s">
        <v>55</v>
      </c>
      <c r="F73" s="23">
        <v>58.89</v>
      </c>
      <c r="G73" s="23">
        <v>58.89</v>
      </c>
      <c r="H73" s="45"/>
    </row>
    <row r="74" s="3" customFormat="1" ht="30" customHeight="1" spans="1:8">
      <c r="A74" s="10">
        <v>5</v>
      </c>
      <c r="B74" s="27" t="s">
        <v>56</v>
      </c>
      <c r="C74" s="37">
        <v>2</v>
      </c>
      <c r="D74" s="37">
        <v>2</v>
      </c>
      <c r="E74" s="23" t="s">
        <v>55</v>
      </c>
      <c r="F74" s="23">
        <v>17.61</v>
      </c>
      <c r="G74" s="23">
        <v>17.61</v>
      </c>
      <c r="H74" s="45"/>
    </row>
    <row r="75" s="3" customFormat="1" ht="28" customHeight="1" spans="1:8">
      <c r="A75" s="10">
        <v>6</v>
      </c>
      <c r="B75" s="27" t="s">
        <v>69</v>
      </c>
      <c r="C75" s="40">
        <v>1</v>
      </c>
      <c r="D75" s="40">
        <v>1</v>
      </c>
      <c r="E75" s="23" t="s">
        <v>55</v>
      </c>
      <c r="F75" s="23">
        <v>3.57</v>
      </c>
      <c r="G75" s="23">
        <v>3.57</v>
      </c>
      <c r="H75" s="45"/>
    </row>
    <row r="76" s="3" customFormat="1" ht="27" customHeight="1" spans="1:8">
      <c r="A76" s="10">
        <v>7</v>
      </c>
      <c r="B76" s="27" t="s">
        <v>57</v>
      </c>
      <c r="C76" s="40">
        <v>6190</v>
      </c>
      <c r="D76" s="40">
        <v>6190</v>
      </c>
      <c r="E76" s="23" t="s">
        <v>33</v>
      </c>
      <c r="F76" s="23">
        <v>151.18</v>
      </c>
      <c r="G76" s="23">
        <v>151.18</v>
      </c>
      <c r="H76" s="46"/>
    </row>
    <row r="77" s="3" customFormat="1" ht="20" customHeight="1" spans="1:8">
      <c r="A77" s="16">
        <v>2.5</v>
      </c>
      <c r="B77" s="17" t="s">
        <v>70</v>
      </c>
      <c r="C77" s="35"/>
      <c r="D77" s="35"/>
      <c r="E77" s="35"/>
      <c r="F77" s="18">
        <v>0</v>
      </c>
      <c r="G77" s="18">
        <f>G78</f>
        <v>76.92</v>
      </c>
      <c r="H77" s="36"/>
    </row>
    <row r="78" s="3" customFormat="1" ht="20" customHeight="1" spans="1:8">
      <c r="A78" s="10">
        <v>1</v>
      </c>
      <c r="B78" s="27" t="s">
        <v>59</v>
      </c>
      <c r="C78" s="23">
        <v>0</v>
      </c>
      <c r="D78" s="23">
        <v>32226</v>
      </c>
      <c r="E78" s="23"/>
      <c r="F78" s="23">
        <v>0</v>
      </c>
      <c r="G78" s="23">
        <v>76.92</v>
      </c>
      <c r="H78" s="34"/>
    </row>
    <row r="79" s="4" customFormat="1" ht="20" customHeight="1" spans="1:8">
      <c r="A79" s="16">
        <v>2.6</v>
      </c>
      <c r="B79" s="17" t="s">
        <v>71</v>
      </c>
      <c r="C79" s="18"/>
      <c r="D79" s="18"/>
      <c r="E79" s="18"/>
      <c r="F79" s="18">
        <v>0</v>
      </c>
      <c r="G79" s="18">
        <f>G80+G81</f>
        <v>46.63</v>
      </c>
      <c r="H79" s="20"/>
    </row>
    <row r="80" s="4" customFormat="1" ht="20" customHeight="1" spans="1:8">
      <c r="A80" s="10">
        <v>1</v>
      </c>
      <c r="B80" s="27" t="s">
        <v>72</v>
      </c>
      <c r="C80" s="23">
        <v>0</v>
      </c>
      <c r="D80" s="51">
        <v>1869.3</v>
      </c>
      <c r="E80" s="23" t="s">
        <v>45</v>
      </c>
      <c r="F80" s="23">
        <v>0</v>
      </c>
      <c r="G80" s="23">
        <v>1.15</v>
      </c>
      <c r="H80" s="44"/>
    </row>
    <row r="81" s="4" customFormat="1" ht="20" customHeight="1" spans="1:8">
      <c r="A81" s="10">
        <v>2</v>
      </c>
      <c r="B81" s="27" t="s">
        <v>59</v>
      </c>
      <c r="C81" s="23">
        <v>0</v>
      </c>
      <c r="D81" s="51">
        <f>11252+1300*5*1.2</f>
        <v>19052</v>
      </c>
      <c r="E81" s="23" t="s">
        <v>45</v>
      </c>
      <c r="F81" s="23">
        <v>0</v>
      </c>
      <c r="G81" s="23">
        <v>45.48</v>
      </c>
      <c r="H81" s="46"/>
    </row>
    <row r="82" s="4" customFormat="1" ht="20" customHeight="1" spans="1:8">
      <c r="A82" s="16">
        <v>2.7</v>
      </c>
      <c r="B82" s="17" t="s">
        <v>73</v>
      </c>
      <c r="C82" s="18"/>
      <c r="D82" s="18"/>
      <c r="E82" s="18"/>
      <c r="F82" s="18">
        <v>0</v>
      </c>
      <c r="G82" s="18">
        <v>15.47</v>
      </c>
      <c r="H82" s="20"/>
    </row>
    <row r="83" s="4" customFormat="1" ht="20" customHeight="1" spans="1:8">
      <c r="A83" s="10">
        <v>1</v>
      </c>
      <c r="B83" s="27" t="s">
        <v>59</v>
      </c>
      <c r="C83" s="23">
        <v>0</v>
      </c>
      <c r="D83" s="23">
        <v>6480</v>
      </c>
      <c r="E83" s="23" t="s">
        <v>45</v>
      </c>
      <c r="F83" s="23">
        <v>0</v>
      </c>
      <c r="G83" s="23">
        <v>15.47</v>
      </c>
      <c r="H83" s="34"/>
    </row>
    <row r="84" s="4" customFormat="1" ht="20" customHeight="1" spans="1:8">
      <c r="A84" s="16">
        <v>2.8</v>
      </c>
      <c r="B84" s="17" t="s">
        <v>74</v>
      </c>
      <c r="C84" s="18"/>
      <c r="D84" s="18"/>
      <c r="E84" s="18"/>
      <c r="F84" s="18">
        <f>F85+F88</f>
        <v>0</v>
      </c>
      <c r="G84" s="18">
        <f>G85+G88</f>
        <v>42.21</v>
      </c>
      <c r="H84" s="20"/>
    </row>
    <row r="85" s="4" customFormat="1" ht="20" customHeight="1" spans="1:8">
      <c r="A85" s="52">
        <v>1</v>
      </c>
      <c r="B85" s="53" t="s">
        <v>11</v>
      </c>
      <c r="C85" s="54"/>
      <c r="D85" s="54"/>
      <c r="E85" s="54"/>
      <c r="F85" s="55">
        <v>0</v>
      </c>
      <c r="G85" s="55">
        <f>G86+G87</f>
        <v>15.48</v>
      </c>
      <c r="H85" s="56"/>
    </row>
    <row r="86" s="4" customFormat="1" ht="20" customHeight="1" spans="1:8">
      <c r="A86" s="10">
        <v>1.1</v>
      </c>
      <c r="B86" s="21" t="s">
        <v>17</v>
      </c>
      <c r="C86" s="23">
        <v>0</v>
      </c>
      <c r="D86" s="23">
        <v>439</v>
      </c>
      <c r="E86" s="57" t="s">
        <v>13</v>
      </c>
      <c r="F86" s="23">
        <v>0</v>
      </c>
      <c r="G86" s="23">
        <v>4.74</v>
      </c>
      <c r="H86" s="34"/>
    </row>
    <row r="87" s="4" customFormat="1" ht="20" customHeight="1" spans="1:8">
      <c r="A87" s="10">
        <v>1.2</v>
      </c>
      <c r="B87" s="21" t="s">
        <v>18</v>
      </c>
      <c r="C87" s="23">
        <v>0</v>
      </c>
      <c r="D87" s="23">
        <v>1025</v>
      </c>
      <c r="E87" s="57" t="s">
        <v>13</v>
      </c>
      <c r="F87" s="23">
        <v>0</v>
      </c>
      <c r="G87" s="23">
        <v>10.74</v>
      </c>
      <c r="H87" s="34"/>
    </row>
    <row r="88" s="4" customFormat="1" ht="20" customHeight="1" spans="1:8">
      <c r="A88" s="52">
        <v>2</v>
      </c>
      <c r="B88" s="53" t="s">
        <v>75</v>
      </c>
      <c r="C88" s="54"/>
      <c r="D88" s="54"/>
      <c r="E88" s="54"/>
      <c r="F88" s="55">
        <v>0</v>
      </c>
      <c r="G88" s="55">
        <f>G89</f>
        <v>26.73</v>
      </c>
      <c r="H88" s="56"/>
    </row>
    <row r="89" s="5" customFormat="1" ht="20" customHeight="1" spans="1:8">
      <c r="A89" s="10">
        <v>2.1</v>
      </c>
      <c r="B89" s="27" t="s">
        <v>59</v>
      </c>
      <c r="C89" s="23">
        <v>0</v>
      </c>
      <c r="D89" s="23">
        <v>11197.2</v>
      </c>
      <c r="E89" s="23" t="s">
        <v>45</v>
      </c>
      <c r="F89" s="23">
        <v>0</v>
      </c>
      <c r="G89" s="23">
        <v>26.73</v>
      </c>
      <c r="H89" s="34"/>
    </row>
    <row r="90" s="4" customFormat="1" ht="20" customHeight="1" spans="1:8">
      <c r="A90" s="42" t="s">
        <v>76</v>
      </c>
      <c r="B90" s="43" t="s">
        <v>77</v>
      </c>
      <c r="C90" s="14"/>
      <c r="D90" s="14"/>
      <c r="E90" s="14"/>
      <c r="F90" s="14">
        <f>F91+F103+F115+F117</f>
        <v>0</v>
      </c>
      <c r="G90" s="14">
        <f>G91+G103+G115+G117</f>
        <v>56.47</v>
      </c>
      <c r="H90" s="58"/>
    </row>
    <row r="91" s="6" customFormat="1" ht="20" customHeight="1" spans="1:8">
      <c r="A91" s="16">
        <v>3.1</v>
      </c>
      <c r="B91" s="17" t="s">
        <v>11</v>
      </c>
      <c r="C91" s="18"/>
      <c r="D91" s="18"/>
      <c r="E91" s="18"/>
      <c r="F91" s="18">
        <f>SUM(F92:F102)</f>
        <v>0</v>
      </c>
      <c r="G91" s="18">
        <v>17.28</v>
      </c>
      <c r="H91" s="44"/>
    </row>
    <row r="92" s="1" customFormat="1" ht="20" customHeight="1" spans="1:8">
      <c r="A92" s="10">
        <v>1</v>
      </c>
      <c r="B92" s="27" t="s">
        <v>15</v>
      </c>
      <c r="C92" s="23">
        <v>0</v>
      </c>
      <c r="D92" s="59">
        <v>44</v>
      </c>
      <c r="E92" s="10" t="s">
        <v>13</v>
      </c>
      <c r="F92" s="23">
        <v>0</v>
      </c>
      <c r="G92" s="23">
        <v>0.88</v>
      </c>
      <c r="H92" s="45"/>
    </row>
    <row r="93" s="3" customFormat="1" ht="20" customHeight="1" spans="1:8">
      <c r="A93" s="10">
        <v>2</v>
      </c>
      <c r="B93" s="27" t="s">
        <v>63</v>
      </c>
      <c r="C93" s="23">
        <v>0</v>
      </c>
      <c r="D93" s="59">
        <v>163</v>
      </c>
      <c r="E93" s="10" t="s">
        <v>13</v>
      </c>
      <c r="F93" s="23">
        <v>0</v>
      </c>
      <c r="G93" s="23">
        <v>3.34</v>
      </c>
      <c r="H93" s="45"/>
    </row>
    <row r="94" s="3" customFormat="1" ht="20" customHeight="1" spans="1:8">
      <c r="A94" s="10">
        <v>3</v>
      </c>
      <c r="B94" s="27" t="s">
        <v>78</v>
      </c>
      <c r="C94" s="23">
        <v>0</v>
      </c>
      <c r="D94" s="59">
        <v>20</v>
      </c>
      <c r="E94" s="10" t="s">
        <v>13</v>
      </c>
      <c r="F94" s="23">
        <v>0</v>
      </c>
      <c r="G94" s="23">
        <v>0.49</v>
      </c>
      <c r="H94" s="45"/>
    </row>
    <row r="95" s="3" customFormat="1" ht="20" customHeight="1" spans="1:8">
      <c r="A95" s="10">
        <v>4</v>
      </c>
      <c r="B95" s="27" t="s">
        <v>21</v>
      </c>
      <c r="C95" s="23">
        <v>0</v>
      </c>
      <c r="D95" s="59">
        <v>85</v>
      </c>
      <c r="E95" s="10" t="s">
        <v>13</v>
      </c>
      <c r="F95" s="23">
        <v>0</v>
      </c>
      <c r="G95" s="23">
        <v>0.84</v>
      </c>
      <c r="H95" s="45"/>
    </row>
    <row r="96" s="3" customFormat="1" ht="20" customHeight="1" spans="1:8">
      <c r="A96" s="10">
        <v>5</v>
      </c>
      <c r="B96" s="27" t="s">
        <v>17</v>
      </c>
      <c r="C96" s="23">
        <v>0</v>
      </c>
      <c r="D96" s="59">
        <v>62</v>
      </c>
      <c r="E96" s="10" t="s">
        <v>13</v>
      </c>
      <c r="F96" s="23">
        <v>0</v>
      </c>
      <c r="G96" s="23">
        <v>0.67</v>
      </c>
      <c r="H96" s="45"/>
    </row>
    <row r="97" s="3" customFormat="1" ht="20" customHeight="1" spans="1:8">
      <c r="A97" s="10">
        <v>6</v>
      </c>
      <c r="B97" s="27" t="s">
        <v>79</v>
      </c>
      <c r="C97" s="23">
        <v>0</v>
      </c>
      <c r="D97" s="59">
        <v>175</v>
      </c>
      <c r="E97" s="10" t="s">
        <v>13</v>
      </c>
      <c r="F97" s="23">
        <v>0</v>
      </c>
      <c r="G97" s="23">
        <v>1.74</v>
      </c>
      <c r="H97" s="45"/>
    </row>
    <row r="98" s="3" customFormat="1" ht="20" customHeight="1" spans="1:8">
      <c r="A98" s="10">
        <v>7</v>
      </c>
      <c r="B98" s="27" t="s">
        <v>19</v>
      </c>
      <c r="C98" s="23">
        <v>0</v>
      </c>
      <c r="D98" s="59">
        <v>121</v>
      </c>
      <c r="E98" s="10" t="s">
        <v>13</v>
      </c>
      <c r="F98" s="23">
        <v>0</v>
      </c>
      <c r="G98" s="23">
        <v>1.44</v>
      </c>
      <c r="H98" s="45"/>
    </row>
    <row r="99" s="3" customFormat="1" ht="20" customHeight="1" spans="1:8">
      <c r="A99" s="10">
        <v>8</v>
      </c>
      <c r="B99" s="27" t="s">
        <v>20</v>
      </c>
      <c r="C99" s="23">
        <v>0</v>
      </c>
      <c r="D99" s="59">
        <v>65</v>
      </c>
      <c r="E99" s="10" t="s">
        <v>13</v>
      </c>
      <c r="F99" s="23">
        <v>0</v>
      </c>
      <c r="G99" s="23">
        <v>0.65</v>
      </c>
      <c r="H99" s="45"/>
    </row>
    <row r="100" s="3" customFormat="1" ht="20" customHeight="1" spans="1:8">
      <c r="A100" s="10">
        <v>9</v>
      </c>
      <c r="B100" s="27" t="s">
        <v>22</v>
      </c>
      <c r="C100" s="23">
        <v>0</v>
      </c>
      <c r="D100" s="59">
        <v>63</v>
      </c>
      <c r="E100" s="10" t="s">
        <v>13</v>
      </c>
      <c r="F100" s="23">
        <v>0</v>
      </c>
      <c r="G100" s="23">
        <v>0.34</v>
      </c>
      <c r="H100" s="45"/>
    </row>
    <row r="101" s="3" customFormat="1" ht="20" customHeight="1" spans="1:8">
      <c r="A101" s="10">
        <v>10</v>
      </c>
      <c r="B101" s="27" t="s">
        <v>23</v>
      </c>
      <c r="C101" s="23">
        <v>0</v>
      </c>
      <c r="D101" s="59">
        <v>58</v>
      </c>
      <c r="E101" s="10" t="s">
        <v>13</v>
      </c>
      <c r="F101" s="23">
        <v>0</v>
      </c>
      <c r="G101" s="23">
        <v>0.28</v>
      </c>
      <c r="H101" s="45"/>
    </row>
    <row r="102" s="6" customFormat="1" ht="20" customHeight="1" spans="1:8">
      <c r="A102" s="10">
        <v>11</v>
      </c>
      <c r="B102" s="27" t="s">
        <v>80</v>
      </c>
      <c r="C102" s="23">
        <v>0</v>
      </c>
      <c r="D102" s="60">
        <v>2356</v>
      </c>
      <c r="E102" s="10" t="s">
        <v>26</v>
      </c>
      <c r="F102" s="23">
        <v>0</v>
      </c>
      <c r="G102" s="26">
        <v>6.6</v>
      </c>
      <c r="H102" s="45"/>
    </row>
    <row r="103" s="6" customFormat="1" ht="20" customHeight="1" spans="1:8">
      <c r="A103" s="16">
        <v>3.2</v>
      </c>
      <c r="B103" s="17" t="s">
        <v>31</v>
      </c>
      <c r="C103" s="18"/>
      <c r="D103" s="18"/>
      <c r="E103" s="18"/>
      <c r="F103" s="18">
        <f>SUM(F104:F114)</f>
        <v>0</v>
      </c>
      <c r="G103" s="18">
        <v>8.59</v>
      </c>
      <c r="H103" s="45"/>
    </row>
    <row r="104" s="3" customFormat="1" ht="20" customHeight="1" spans="1:8">
      <c r="A104" s="10">
        <v>1</v>
      </c>
      <c r="B104" s="27" t="s">
        <v>81</v>
      </c>
      <c r="C104" s="23">
        <v>0</v>
      </c>
      <c r="D104" s="59">
        <v>84</v>
      </c>
      <c r="E104" s="10" t="s">
        <v>33</v>
      </c>
      <c r="F104" s="23">
        <v>0</v>
      </c>
      <c r="G104" s="23">
        <v>0.38</v>
      </c>
      <c r="H104" s="45"/>
    </row>
    <row r="105" s="3" customFormat="1" ht="20" customHeight="1" spans="1:8">
      <c r="A105" s="10">
        <v>2</v>
      </c>
      <c r="B105" s="27" t="s">
        <v>82</v>
      </c>
      <c r="C105" s="23">
        <v>0</v>
      </c>
      <c r="D105" s="59">
        <v>228</v>
      </c>
      <c r="E105" s="10" t="s">
        <v>33</v>
      </c>
      <c r="F105" s="23">
        <v>0</v>
      </c>
      <c r="G105" s="23">
        <v>0.76</v>
      </c>
      <c r="H105" s="45"/>
    </row>
    <row r="106" s="3" customFormat="1" ht="20" customHeight="1" spans="1:8">
      <c r="A106" s="10">
        <v>3</v>
      </c>
      <c r="B106" s="27" t="s">
        <v>83</v>
      </c>
      <c r="C106" s="23">
        <v>0</v>
      </c>
      <c r="D106" s="59">
        <v>560</v>
      </c>
      <c r="E106" s="10" t="s">
        <v>33</v>
      </c>
      <c r="F106" s="23">
        <v>0</v>
      </c>
      <c r="G106" s="23">
        <v>0.84</v>
      </c>
      <c r="H106" s="45"/>
    </row>
    <row r="107" s="3" customFormat="1" ht="20" customHeight="1" spans="1:8">
      <c r="A107" s="10">
        <v>4</v>
      </c>
      <c r="B107" s="27" t="s">
        <v>84</v>
      </c>
      <c r="C107" s="23">
        <v>0</v>
      </c>
      <c r="D107" s="59">
        <v>1400</v>
      </c>
      <c r="E107" s="10" t="s">
        <v>33</v>
      </c>
      <c r="F107" s="23">
        <v>0</v>
      </c>
      <c r="G107" s="23">
        <v>0.36</v>
      </c>
      <c r="H107" s="45"/>
    </row>
    <row r="108" s="3" customFormat="1" ht="20" customHeight="1" spans="1:8">
      <c r="A108" s="10">
        <v>5</v>
      </c>
      <c r="B108" s="27" t="s">
        <v>38</v>
      </c>
      <c r="C108" s="23">
        <v>0</v>
      </c>
      <c r="D108" s="59">
        <v>699</v>
      </c>
      <c r="E108" s="10" t="s">
        <v>39</v>
      </c>
      <c r="F108" s="23">
        <v>0</v>
      </c>
      <c r="G108" s="23">
        <v>0.14</v>
      </c>
      <c r="H108" s="45"/>
    </row>
    <row r="109" s="3" customFormat="1" ht="20" customHeight="1" spans="1:8">
      <c r="A109" s="10">
        <v>6</v>
      </c>
      <c r="B109" s="27" t="s">
        <v>40</v>
      </c>
      <c r="C109" s="23">
        <v>0</v>
      </c>
      <c r="D109" s="59">
        <v>19</v>
      </c>
      <c r="E109" s="10" t="s">
        <v>39</v>
      </c>
      <c r="F109" s="23">
        <v>0</v>
      </c>
      <c r="G109" s="23">
        <v>0.29</v>
      </c>
      <c r="H109" s="45"/>
    </row>
    <row r="110" s="3" customFormat="1" ht="20" customHeight="1" spans="1:8">
      <c r="A110" s="10">
        <v>7</v>
      </c>
      <c r="B110" s="27" t="s">
        <v>42</v>
      </c>
      <c r="C110" s="23">
        <v>0</v>
      </c>
      <c r="D110" s="59">
        <v>6</v>
      </c>
      <c r="E110" s="10" t="s">
        <v>39</v>
      </c>
      <c r="F110" s="23">
        <v>0</v>
      </c>
      <c r="G110" s="23">
        <v>1.48</v>
      </c>
      <c r="H110" s="45"/>
    </row>
    <row r="111" s="3" customFormat="1" ht="20" customHeight="1" spans="1:8">
      <c r="A111" s="10">
        <v>8</v>
      </c>
      <c r="B111" s="27" t="s">
        <v>43</v>
      </c>
      <c r="C111" s="23">
        <v>0</v>
      </c>
      <c r="D111" s="59">
        <v>1</v>
      </c>
      <c r="E111" s="10" t="s">
        <v>39</v>
      </c>
      <c r="F111" s="23">
        <v>0</v>
      </c>
      <c r="G111" s="23">
        <v>0.66</v>
      </c>
      <c r="H111" s="45"/>
    </row>
    <row r="112" s="3" customFormat="1" ht="20" customHeight="1" spans="1:8">
      <c r="A112" s="10">
        <v>9</v>
      </c>
      <c r="B112" s="27" t="s">
        <v>85</v>
      </c>
      <c r="C112" s="23">
        <v>0</v>
      </c>
      <c r="D112" s="59">
        <v>1</v>
      </c>
      <c r="E112" s="10" t="s">
        <v>55</v>
      </c>
      <c r="F112" s="23">
        <v>0</v>
      </c>
      <c r="G112" s="26">
        <v>3.6</v>
      </c>
      <c r="H112" s="45"/>
    </row>
    <row r="113" s="3" customFormat="1" ht="20" customHeight="1" spans="1:8">
      <c r="A113" s="10">
        <v>10</v>
      </c>
      <c r="B113" s="27" t="s">
        <v>86</v>
      </c>
      <c r="C113" s="23">
        <v>0</v>
      </c>
      <c r="D113" s="59">
        <v>72</v>
      </c>
      <c r="E113" s="10" t="s">
        <v>45</v>
      </c>
      <c r="F113" s="23">
        <v>0</v>
      </c>
      <c r="G113" s="23">
        <v>0.03</v>
      </c>
      <c r="H113" s="45"/>
    </row>
    <row r="114" s="3" customFormat="1" ht="20" customHeight="1" spans="1:8">
      <c r="A114" s="10">
        <v>11</v>
      </c>
      <c r="B114" s="27" t="s">
        <v>87</v>
      </c>
      <c r="C114" s="23">
        <v>0</v>
      </c>
      <c r="D114" s="59">
        <v>72</v>
      </c>
      <c r="E114" s="10" t="s">
        <v>45</v>
      </c>
      <c r="F114" s="23">
        <v>0</v>
      </c>
      <c r="G114" s="23">
        <v>0.06</v>
      </c>
      <c r="H114" s="45"/>
    </row>
    <row r="115" s="3" customFormat="1" ht="20" customHeight="1" spans="1:8">
      <c r="A115" s="61">
        <v>3.3</v>
      </c>
      <c r="B115" s="62" t="s">
        <v>88</v>
      </c>
      <c r="C115" s="35"/>
      <c r="D115" s="35"/>
      <c r="E115" s="35"/>
      <c r="F115" s="18">
        <f>F116</f>
        <v>0</v>
      </c>
      <c r="G115" s="18">
        <f>G116</f>
        <v>15.8</v>
      </c>
      <c r="H115" s="45"/>
    </row>
    <row r="116" s="3" customFormat="1" ht="20" customHeight="1" spans="1:8">
      <c r="A116" s="10">
        <v>1</v>
      </c>
      <c r="B116" s="27" t="s">
        <v>48</v>
      </c>
      <c r="C116" s="23">
        <v>0</v>
      </c>
      <c r="D116" s="23">
        <v>61</v>
      </c>
      <c r="E116" s="23" t="s">
        <v>49</v>
      </c>
      <c r="F116" s="23">
        <v>0</v>
      </c>
      <c r="G116" s="23">
        <v>15.8</v>
      </c>
      <c r="H116" s="45"/>
    </row>
    <row r="117" s="3" customFormat="1" ht="20" customHeight="1" spans="1:8">
      <c r="A117" s="61">
        <v>3.4</v>
      </c>
      <c r="B117" s="62" t="s">
        <v>58</v>
      </c>
      <c r="C117" s="35"/>
      <c r="D117" s="35"/>
      <c r="E117" s="35"/>
      <c r="F117" s="18">
        <v>0</v>
      </c>
      <c r="G117" s="18">
        <f>G118+G119</f>
        <v>14.8</v>
      </c>
      <c r="H117" s="45"/>
    </row>
    <row r="118" s="3" customFormat="1" ht="20" customHeight="1" spans="1:8">
      <c r="A118" s="10">
        <v>1</v>
      </c>
      <c r="B118" s="27" t="s">
        <v>59</v>
      </c>
      <c r="C118" s="23">
        <v>0</v>
      </c>
      <c r="D118" s="23">
        <v>4126.7</v>
      </c>
      <c r="E118" s="23" t="s">
        <v>45</v>
      </c>
      <c r="F118" s="23">
        <v>0</v>
      </c>
      <c r="G118" s="23">
        <v>9.85</v>
      </c>
      <c r="H118" s="45"/>
    </row>
    <row r="119" s="3" customFormat="1" ht="20" customHeight="1" spans="1:8">
      <c r="A119" s="10">
        <v>2</v>
      </c>
      <c r="B119" s="27" t="s">
        <v>89</v>
      </c>
      <c r="C119" s="23">
        <v>0</v>
      </c>
      <c r="D119" s="23">
        <v>4126.7</v>
      </c>
      <c r="E119" s="23" t="s">
        <v>45</v>
      </c>
      <c r="F119" s="23">
        <v>0</v>
      </c>
      <c r="G119" s="23">
        <v>4.95</v>
      </c>
      <c r="H119" s="46"/>
    </row>
    <row r="120" customFormat="1" ht="20" customHeight="1" spans="1:8">
      <c r="A120" s="42" t="s">
        <v>90</v>
      </c>
      <c r="B120" s="43" t="s">
        <v>91</v>
      </c>
      <c r="C120" s="14"/>
      <c r="D120" s="14"/>
      <c r="E120" s="14"/>
      <c r="F120" s="14">
        <f>F121+F136</f>
        <v>135.82</v>
      </c>
      <c r="G120" s="14">
        <f>G121+G136</f>
        <v>135.82</v>
      </c>
      <c r="H120" s="63"/>
    </row>
    <row r="121" customFormat="1" ht="20" customHeight="1" spans="1:8">
      <c r="A121" s="16" t="s">
        <v>92</v>
      </c>
      <c r="B121" s="17" t="s">
        <v>93</v>
      </c>
      <c r="C121" s="18"/>
      <c r="D121" s="18"/>
      <c r="E121" s="18"/>
      <c r="F121" s="18">
        <f>F122+F129</f>
        <v>34.8</v>
      </c>
      <c r="G121" s="18">
        <f>G122+G129</f>
        <v>34.8</v>
      </c>
      <c r="H121" s="45" t="s">
        <v>64</v>
      </c>
    </row>
    <row r="122" customFormat="1" ht="20" customHeight="1" spans="1:8">
      <c r="A122" s="16">
        <v>4.1</v>
      </c>
      <c r="B122" s="17" t="s">
        <v>11</v>
      </c>
      <c r="C122" s="18"/>
      <c r="D122" s="18"/>
      <c r="E122" s="18"/>
      <c r="F122" s="18">
        <v>31.2</v>
      </c>
      <c r="G122" s="18">
        <v>31.2</v>
      </c>
      <c r="H122" s="45"/>
    </row>
    <row r="123" customFormat="1" ht="20" customHeight="1" spans="1:8">
      <c r="A123" s="10">
        <v>1</v>
      </c>
      <c r="B123" s="21" t="s">
        <v>12</v>
      </c>
      <c r="C123" s="22">
        <v>1182</v>
      </c>
      <c r="D123" s="22">
        <v>1182</v>
      </c>
      <c r="E123" s="10" t="s">
        <v>13</v>
      </c>
      <c r="F123" s="23">
        <v>16.23</v>
      </c>
      <c r="G123" s="23">
        <v>16.23</v>
      </c>
      <c r="H123" s="45"/>
    </row>
    <row r="124" customFormat="1" ht="20" customHeight="1" spans="1:8">
      <c r="A124" s="10">
        <v>2</v>
      </c>
      <c r="B124" s="21" t="s">
        <v>17</v>
      </c>
      <c r="C124" s="22">
        <v>68</v>
      </c>
      <c r="D124" s="22">
        <v>68</v>
      </c>
      <c r="E124" s="10" t="s">
        <v>13</v>
      </c>
      <c r="F124" s="23">
        <v>0.73</v>
      </c>
      <c r="G124" s="23">
        <v>0.73</v>
      </c>
      <c r="H124" s="45"/>
    </row>
    <row r="125" customFormat="1" ht="20" customHeight="1" spans="1:8">
      <c r="A125" s="10">
        <v>3</v>
      </c>
      <c r="B125" s="21" t="s">
        <v>18</v>
      </c>
      <c r="C125" s="22">
        <v>160</v>
      </c>
      <c r="D125" s="22">
        <v>160</v>
      </c>
      <c r="E125" s="10" t="s">
        <v>13</v>
      </c>
      <c r="F125" s="23">
        <v>1.68</v>
      </c>
      <c r="G125" s="23">
        <v>1.68</v>
      </c>
      <c r="H125" s="45"/>
    </row>
    <row r="126" customFormat="1" ht="20" customHeight="1" spans="1:8">
      <c r="A126" s="10">
        <v>4</v>
      </c>
      <c r="B126" s="21" t="s">
        <v>94</v>
      </c>
      <c r="C126" s="22">
        <v>736</v>
      </c>
      <c r="D126" s="22">
        <v>736</v>
      </c>
      <c r="E126" s="10" t="s">
        <v>13</v>
      </c>
      <c r="F126" s="23">
        <v>7.71</v>
      </c>
      <c r="G126" s="23">
        <v>7.71</v>
      </c>
      <c r="H126" s="45"/>
    </row>
    <row r="127" customFormat="1" ht="20" customHeight="1" spans="1:8">
      <c r="A127" s="10">
        <v>5</v>
      </c>
      <c r="B127" s="21" t="s">
        <v>20</v>
      </c>
      <c r="C127" s="22">
        <v>156</v>
      </c>
      <c r="D127" s="22">
        <v>156</v>
      </c>
      <c r="E127" s="10" t="s">
        <v>13</v>
      </c>
      <c r="F127" s="23">
        <v>1.55</v>
      </c>
      <c r="G127" s="23">
        <v>1.55</v>
      </c>
      <c r="H127" s="45"/>
    </row>
    <row r="128" customFormat="1" ht="20" customHeight="1" spans="1:8">
      <c r="A128" s="10">
        <v>6</v>
      </c>
      <c r="B128" s="21" t="s">
        <v>21</v>
      </c>
      <c r="C128" s="22">
        <v>333</v>
      </c>
      <c r="D128" s="22">
        <v>333</v>
      </c>
      <c r="E128" s="10" t="s">
        <v>13</v>
      </c>
      <c r="F128" s="23">
        <v>3.31</v>
      </c>
      <c r="G128" s="23">
        <v>3.31</v>
      </c>
      <c r="H128" s="45"/>
    </row>
    <row r="129" customFormat="1" ht="20" customHeight="1" spans="1:8">
      <c r="A129" s="16">
        <v>4.2</v>
      </c>
      <c r="B129" s="17" t="s">
        <v>31</v>
      </c>
      <c r="C129" s="18"/>
      <c r="D129" s="18"/>
      <c r="E129" s="18"/>
      <c r="F129" s="18">
        <f>F130+F131+F132+F133+F135+F134</f>
        <v>3.6</v>
      </c>
      <c r="G129" s="18">
        <f>G130+G131+G132+G133+G135+G134</f>
        <v>3.6</v>
      </c>
      <c r="H129" s="45"/>
    </row>
    <row r="130" customFormat="1" ht="20" customHeight="1" spans="1:8">
      <c r="A130" s="10">
        <v>1</v>
      </c>
      <c r="B130" s="27" t="s">
        <v>95</v>
      </c>
      <c r="C130" s="23">
        <v>300</v>
      </c>
      <c r="D130" s="23">
        <v>300</v>
      </c>
      <c r="E130" s="49" t="s">
        <v>33</v>
      </c>
      <c r="F130" s="23">
        <v>0.88</v>
      </c>
      <c r="G130" s="23">
        <v>0.88</v>
      </c>
      <c r="H130" s="45"/>
    </row>
    <row r="131" customFormat="1" ht="20" customHeight="1" spans="1:8">
      <c r="A131" s="10">
        <v>2</v>
      </c>
      <c r="B131" s="27" t="s">
        <v>84</v>
      </c>
      <c r="C131" s="23">
        <v>4200</v>
      </c>
      <c r="D131" s="23">
        <v>4200</v>
      </c>
      <c r="E131" s="49" t="s">
        <v>33</v>
      </c>
      <c r="F131" s="23">
        <v>1.39</v>
      </c>
      <c r="G131" s="23">
        <v>1.39</v>
      </c>
      <c r="H131" s="45"/>
    </row>
    <row r="132" customFormat="1" ht="20" customHeight="1" spans="1:8">
      <c r="A132" s="10">
        <v>3</v>
      </c>
      <c r="B132" s="27" t="s">
        <v>38</v>
      </c>
      <c r="C132" s="23">
        <v>2300</v>
      </c>
      <c r="D132" s="23">
        <v>2300</v>
      </c>
      <c r="E132" s="49" t="s">
        <v>39</v>
      </c>
      <c r="F132" s="23">
        <v>0.45</v>
      </c>
      <c r="G132" s="23">
        <v>0.45</v>
      </c>
      <c r="H132" s="45"/>
    </row>
    <row r="133" customFormat="1" ht="20" customHeight="1" spans="1:8">
      <c r="A133" s="10">
        <v>4</v>
      </c>
      <c r="B133" s="27" t="s">
        <v>40</v>
      </c>
      <c r="C133" s="23">
        <v>20</v>
      </c>
      <c r="D133" s="23">
        <v>20</v>
      </c>
      <c r="E133" s="49" t="s">
        <v>39</v>
      </c>
      <c r="F133" s="23">
        <v>0.31</v>
      </c>
      <c r="G133" s="23">
        <v>0.31</v>
      </c>
      <c r="H133" s="45"/>
    </row>
    <row r="134" customFormat="1" ht="20" customHeight="1" spans="1:8">
      <c r="A134" s="10">
        <v>5</v>
      </c>
      <c r="B134" s="27" t="s">
        <v>44</v>
      </c>
      <c r="C134" s="23">
        <v>480</v>
      </c>
      <c r="D134" s="23">
        <v>480</v>
      </c>
      <c r="E134" s="49" t="s">
        <v>45</v>
      </c>
      <c r="F134" s="23">
        <v>0.17</v>
      </c>
      <c r="G134" s="23">
        <v>0.17</v>
      </c>
      <c r="H134" s="45"/>
    </row>
    <row r="135" customFormat="1" ht="20" customHeight="1" spans="1:8">
      <c r="A135" s="10">
        <v>6</v>
      </c>
      <c r="B135" s="27" t="s">
        <v>46</v>
      </c>
      <c r="C135" s="23">
        <v>480</v>
      </c>
      <c r="D135" s="23">
        <v>480</v>
      </c>
      <c r="E135" s="49" t="s">
        <v>45</v>
      </c>
      <c r="F135" s="26">
        <v>0.4</v>
      </c>
      <c r="G135" s="26">
        <v>0.4</v>
      </c>
      <c r="H135" s="45"/>
    </row>
    <row r="136" customFormat="1" ht="18" customHeight="1" spans="1:8">
      <c r="A136" s="16" t="s">
        <v>96</v>
      </c>
      <c r="B136" s="17" t="s">
        <v>97</v>
      </c>
      <c r="C136" s="18"/>
      <c r="D136" s="18"/>
      <c r="E136" s="18"/>
      <c r="F136" s="18">
        <v>101.02</v>
      </c>
      <c r="G136" s="18">
        <v>101.02</v>
      </c>
      <c r="H136" s="45"/>
    </row>
    <row r="137" customFormat="1" ht="39" customHeight="1" spans="1:8">
      <c r="A137" s="16">
        <v>4.1</v>
      </c>
      <c r="B137" s="17" t="s">
        <v>98</v>
      </c>
      <c r="C137" s="18"/>
      <c r="D137" s="18"/>
      <c r="E137" s="18"/>
      <c r="F137" s="18">
        <v>38.73</v>
      </c>
      <c r="G137" s="18">
        <v>38.73</v>
      </c>
      <c r="H137" s="45"/>
    </row>
    <row r="138" customFormat="1" ht="20" customHeight="1" spans="1:8">
      <c r="A138" s="10">
        <v>1</v>
      </c>
      <c r="B138" s="27" t="s">
        <v>99</v>
      </c>
      <c r="C138" s="64">
        <v>1172</v>
      </c>
      <c r="D138" s="64">
        <v>1172</v>
      </c>
      <c r="E138" s="57" t="s">
        <v>13</v>
      </c>
      <c r="F138" s="23">
        <v>11.37</v>
      </c>
      <c r="G138" s="23">
        <v>11.37</v>
      </c>
      <c r="H138" s="45"/>
    </row>
    <row r="139" customFormat="1" ht="20" customHeight="1" spans="1:8">
      <c r="A139" s="10">
        <v>2</v>
      </c>
      <c r="B139" s="27" t="s">
        <v>100</v>
      </c>
      <c r="C139" s="64">
        <v>1172</v>
      </c>
      <c r="D139" s="64">
        <v>1172</v>
      </c>
      <c r="E139" s="57" t="s">
        <v>13</v>
      </c>
      <c r="F139" s="23">
        <v>16.15</v>
      </c>
      <c r="G139" s="23">
        <v>16.15</v>
      </c>
      <c r="H139" s="45"/>
    </row>
    <row r="140" customFormat="1" ht="20" customHeight="1" spans="1:8">
      <c r="A140" s="10">
        <v>3</v>
      </c>
      <c r="B140" s="27" t="s">
        <v>17</v>
      </c>
      <c r="C140" s="64">
        <v>51</v>
      </c>
      <c r="D140" s="64">
        <v>51</v>
      </c>
      <c r="E140" s="57" t="s">
        <v>13</v>
      </c>
      <c r="F140" s="23">
        <v>0.55</v>
      </c>
      <c r="G140" s="23">
        <v>0.55</v>
      </c>
      <c r="H140" s="45"/>
    </row>
    <row r="141" customFormat="1" ht="20" customHeight="1" spans="1:8">
      <c r="A141" s="10">
        <v>4</v>
      </c>
      <c r="B141" s="27" t="s">
        <v>18</v>
      </c>
      <c r="C141" s="64">
        <v>40</v>
      </c>
      <c r="D141" s="64">
        <v>40</v>
      </c>
      <c r="E141" s="57" t="s">
        <v>13</v>
      </c>
      <c r="F141" s="23">
        <v>0.42</v>
      </c>
      <c r="G141" s="23">
        <v>0.42</v>
      </c>
      <c r="H141" s="45"/>
    </row>
    <row r="142" customFormat="1" ht="20" customHeight="1" spans="1:8">
      <c r="A142" s="10">
        <v>5</v>
      </c>
      <c r="B142" s="27" t="s">
        <v>20</v>
      </c>
      <c r="C142" s="64">
        <v>28</v>
      </c>
      <c r="D142" s="64">
        <v>28</v>
      </c>
      <c r="E142" s="57" t="s">
        <v>13</v>
      </c>
      <c r="F142" s="23">
        <v>0.28</v>
      </c>
      <c r="G142" s="23">
        <v>0.28</v>
      </c>
      <c r="H142" s="45"/>
    </row>
    <row r="143" customFormat="1" ht="20" customHeight="1" spans="1:8">
      <c r="A143" s="10">
        <v>6</v>
      </c>
      <c r="B143" s="27" t="s">
        <v>21</v>
      </c>
      <c r="C143" s="64">
        <v>30</v>
      </c>
      <c r="D143" s="64">
        <v>30</v>
      </c>
      <c r="E143" s="57" t="s">
        <v>13</v>
      </c>
      <c r="F143" s="26">
        <v>0.3</v>
      </c>
      <c r="G143" s="26">
        <v>0.3</v>
      </c>
      <c r="H143" s="45"/>
    </row>
    <row r="144" customFormat="1" ht="20" customHeight="1" spans="1:8">
      <c r="A144" s="10">
        <v>7</v>
      </c>
      <c r="B144" s="27" t="s">
        <v>24</v>
      </c>
      <c r="C144" s="23">
        <v>100</v>
      </c>
      <c r="D144" s="23">
        <v>100</v>
      </c>
      <c r="E144" s="57" t="s">
        <v>13</v>
      </c>
      <c r="F144" s="23">
        <v>1.03</v>
      </c>
      <c r="G144" s="23">
        <v>1.03</v>
      </c>
      <c r="H144" s="45"/>
    </row>
    <row r="145" customFormat="1" ht="20" customHeight="1" spans="1:8">
      <c r="A145" s="10">
        <v>8</v>
      </c>
      <c r="B145" s="27" t="s">
        <v>30</v>
      </c>
      <c r="C145" s="23">
        <v>322.7</v>
      </c>
      <c r="D145" s="23">
        <v>322.7</v>
      </c>
      <c r="E145" s="30" t="s">
        <v>26</v>
      </c>
      <c r="F145" s="23">
        <v>4.19</v>
      </c>
      <c r="G145" s="23">
        <v>4.19</v>
      </c>
      <c r="H145" s="45"/>
    </row>
    <row r="146" customFormat="1" ht="20" customHeight="1" spans="1:8">
      <c r="A146" s="10">
        <v>9</v>
      </c>
      <c r="B146" s="27" t="s">
        <v>101</v>
      </c>
      <c r="C146" s="23">
        <v>320.2</v>
      </c>
      <c r="D146" s="23">
        <v>320.2</v>
      </c>
      <c r="E146" s="30" t="s">
        <v>26</v>
      </c>
      <c r="F146" s="23">
        <v>2.11</v>
      </c>
      <c r="G146" s="23">
        <v>2.11</v>
      </c>
      <c r="H146" s="45"/>
    </row>
    <row r="147" customFormat="1" ht="20" customHeight="1" spans="1:8">
      <c r="A147" s="10">
        <v>10</v>
      </c>
      <c r="B147" s="27" t="s">
        <v>102</v>
      </c>
      <c r="C147" s="23">
        <v>705.94</v>
      </c>
      <c r="D147" s="23">
        <v>705.94</v>
      </c>
      <c r="E147" s="30" t="s">
        <v>26</v>
      </c>
      <c r="F147" s="23">
        <v>2.34</v>
      </c>
      <c r="G147" s="23">
        <v>2.34</v>
      </c>
      <c r="H147" s="45"/>
    </row>
    <row r="148" customFormat="1" ht="20" customHeight="1" spans="1:8">
      <c r="A148" s="16">
        <v>4.2</v>
      </c>
      <c r="B148" s="17" t="s">
        <v>31</v>
      </c>
      <c r="C148" s="18"/>
      <c r="D148" s="18"/>
      <c r="E148" s="18"/>
      <c r="F148" s="18">
        <f>SUM(F149:F158)</f>
        <v>50.94</v>
      </c>
      <c r="G148" s="18">
        <f>SUM(G149:G158)</f>
        <v>50.94</v>
      </c>
      <c r="H148" s="45"/>
    </row>
    <row r="149" customFormat="1" ht="20" customHeight="1" spans="1:8">
      <c r="A149" s="10">
        <v>1</v>
      </c>
      <c r="B149" s="27" t="s">
        <v>32</v>
      </c>
      <c r="C149" s="23">
        <v>2971</v>
      </c>
      <c r="D149" s="23">
        <v>2971</v>
      </c>
      <c r="E149" s="49" t="s">
        <v>33</v>
      </c>
      <c r="F149" s="23">
        <v>17.48</v>
      </c>
      <c r="G149" s="23">
        <v>17.48</v>
      </c>
      <c r="H149" s="45"/>
    </row>
    <row r="150" customFormat="1" ht="20" customHeight="1" spans="1:8">
      <c r="A150" s="10">
        <v>2</v>
      </c>
      <c r="B150" s="27" t="s">
        <v>82</v>
      </c>
      <c r="C150" s="23">
        <v>3805</v>
      </c>
      <c r="D150" s="23">
        <v>3805</v>
      </c>
      <c r="E150" s="49" t="s">
        <v>33</v>
      </c>
      <c r="F150" s="23">
        <v>12.67</v>
      </c>
      <c r="G150" s="23">
        <v>12.67</v>
      </c>
      <c r="H150" s="45"/>
    </row>
    <row r="151" customFormat="1" ht="20" customHeight="1" spans="1:8">
      <c r="A151" s="10">
        <v>3</v>
      </c>
      <c r="B151" s="27" t="s">
        <v>84</v>
      </c>
      <c r="C151" s="23">
        <v>367</v>
      </c>
      <c r="D151" s="23">
        <v>367</v>
      </c>
      <c r="E151" s="49" t="s">
        <v>33</v>
      </c>
      <c r="F151" s="23">
        <v>0.12</v>
      </c>
      <c r="G151" s="23">
        <v>0.12</v>
      </c>
      <c r="H151" s="45"/>
    </row>
    <row r="152" customFormat="1" ht="20" customHeight="1" spans="1:8">
      <c r="A152" s="10">
        <v>4</v>
      </c>
      <c r="B152" s="27" t="s">
        <v>40</v>
      </c>
      <c r="C152" s="23">
        <v>112</v>
      </c>
      <c r="D152" s="23">
        <v>112</v>
      </c>
      <c r="E152" s="49" t="s">
        <v>39</v>
      </c>
      <c r="F152" s="23">
        <v>1.72</v>
      </c>
      <c r="G152" s="23">
        <v>1.72</v>
      </c>
      <c r="H152" s="45"/>
    </row>
    <row r="153" customFormat="1" ht="20" customHeight="1" spans="1:8">
      <c r="A153" s="10">
        <v>5</v>
      </c>
      <c r="B153" s="27" t="s">
        <v>38</v>
      </c>
      <c r="C153" s="23">
        <v>4990</v>
      </c>
      <c r="D153" s="23">
        <v>4990</v>
      </c>
      <c r="E153" s="49" t="s">
        <v>39</v>
      </c>
      <c r="F153" s="23">
        <v>0.98</v>
      </c>
      <c r="G153" s="23">
        <v>0.98</v>
      </c>
      <c r="H153" s="45"/>
    </row>
    <row r="154" customFormat="1" ht="20" customHeight="1" spans="1:8">
      <c r="A154" s="10">
        <v>6</v>
      </c>
      <c r="B154" s="65" t="s">
        <v>103</v>
      </c>
      <c r="C154" s="23">
        <v>139</v>
      </c>
      <c r="D154" s="23">
        <v>139</v>
      </c>
      <c r="E154" s="49" t="s">
        <v>39</v>
      </c>
      <c r="F154" s="23">
        <v>0.06</v>
      </c>
      <c r="G154" s="23">
        <v>0.06</v>
      </c>
      <c r="H154" s="45"/>
    </row>
    <row r="155" customFormat="1" ht="20" customHeight="1" spans="1:8">
      <c r="A155" s="10">
        <v>7</v>
      </c>
      <c r="B155" s="27" t="s">
        <v>44</v>
      </c>
      <c r="C155" s="23">
        <v>8571.6</v>
      </c>
      <c r="D155" s="23">
        <v>8571.6</v>
      </c>
      <c r="E155" s="49" t="s">
        <v>45</v>
      </c>
      <c r="F155" s="23">
        <v>3.11</v>
      </c>
      <c r="G155" s="23">
        <v>3.11</v>
      </c>
      <c r="H155" s="45"/>
    </row>
    <row r="156" customFormat="1" ht="20" customHeight="1" spans="1:8">
      <c r="A156" s="10">
        <v>8</v>
      </c>
      <c r="B156" s="27" t="s">
        <v>46</v>
      </c>
      <c r="C156" s="23">
        <v>8571.6</v>
      </c>
      <c r="D156" s="23">
        <v>8571.6</v>
      </c>
      <c r="E156" s="49" t="s">
        <v>45</v>
      </c>
      <c r="F156" s="26">
        <v>7.06</v>
      </c>
      <c r="G156" s="26">
        <v>7.06</v>
      </c>
      <c r="H156" s="45"/>
    </row>
    <row r="157" customFormat="1" ht="35" customHeight="1" spans="1:8">
      <c r="A157" s="10">
        <v>9</v>
      </c>
      <c r="B157" s="27" t="s">
        <v>104</v>
      </c>
      <c r="C157" s="23">
        <v>14</v>
      </c>
      <c r="D157" s="23">
        <v>14</v>
      </c>
      <c r="E157" s="49" t="s">
        <v>55</v>
      </c>
      <c r="F157" s="26">
        <v>7.2</v>
      </c>
      <c r="G157" s="26">
        <v>7.2</v>
      </c>
      <c r="H157" s="45"/>
    </row>
    <row r="158" customFormat="1" ht="31" customHeight="1" spans="1:8">
      <c r="A158" s="10">
        <v>10</v>
      </c>
      <c r="B158" s="27" t="s">
        <v>105</v>
      </c>
      <c r="C158" s="23">
        <v>1</v>
      </c>
      <c r="D158" s="23">
        <v>1</v>
      </c>
      <c r="E158" s="49" t="s">
        <v>55</v>
      </c>
      <c r="F158" s="23">
        <v>0.54</v>
      </c>
      <c r="G158" s="23">
        <v>0.54</v>
      </c>
      <c r="H158" s="45"/>
    </row>
    <row r="159" customFormat="1" ht="20" customHeight="1" spans="1:8">
      <c r="A159" s="61">
        <v>4.3</v>
      </c>
      <c r="B159" s="62" t="s">
        <v>58</v>
      </c>
      <c r="C159" s="35"/>
      <c r="D159" s="35"/>
      <c r="E159" s="35"/>
      <c r="F159" s="18">
        <f>F160</f>
        <v>11.34</v>
      </c>
      <c r="G159" s="18">
        <f>G160</f>
        <v>11.34</v>
      </c>
      <c r="H159" s="45"/>
    </row>
    <row r="160" customFormat="1" ht="20" customHeight="1" spans="1:8">
      <c r="A160" s="10">
        <v>1</v>
      </c>
      <c r="B160" s="27" t="s">
        <v>106</v>
      </c>
      <c r="C160" s="23">
        <v>4752</v>
      </c>
      <c r="D160" s="23">
        <v>4752</v>
      </c>
      <c r="E160" s="23" t="s">
        <v>45</v>
      </c>
      <c r="F160" s="23">
        <v>11.34</v>
      </c>
      <c r="G160" s="23">
        <v>11.34</v>
      </c>
      <c r="H160" s="46"/>
    </row>
    <row r="161" ht="20" customHeight="1" spans="1:8">
      <c r="A161" s="42" t="s">
        <v>90</v>
      </c>
      <c r="B161" s="43" t="s">
        <v>107</v>
      </c>
      <c r="C161" s="13"/>
      <c r="D161" s="13"/>
      <c r="E161" s="13"/>
      <c r="F161" s="14">
        <f>F120+F90+F45+F3</f>
        <v>883.28</v>
      </c>
      <c r="G161" s="66">
        <f>F161-9.57</f>
        <v>873.71</v>
      </c>
      <c r="H161" s="15">
        <f>F161-G161</f>
        <v>9.56999999999994</v>
      </c>
    </row>
  </sheetData>
  <mergeCells count="10">
    <mergeCell ref="A1:H1"/>
    <mergeCell ref="H5:H20"/>
    <mergeCell ref="H22:H33"/>
    <mergeCell ref="H37:H42"/>
    <mergeCell ref="H47:H53"/>
    <mergeCell ref="H55:H66"/>
    <mergeCell ref="H70:H76"/>
    <mergeCell ref="H80:H81"/>
    <mergeCell ref="H91:H119"/>
    <mergeCell ref="H121:H160"/>
  </mergeCells>
  <pageMargins left="0.590277777777778" right="0.590277777777778" top="0.354166666666667" bottom="0.314583333333333" header="0.393055555555556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WPS_1178778167</cp:lastModifiedBy>
  <dcterms:created xsi:type="dcterms:W3CDTF">2023-12-06T01:55:00Z</dcterms:created>
  <dcterms:modified xsi:type="dcterms:W3CDTF">2024-11-07T07:25:04Z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78893FFE31A540B08A0F7FA50ED7B63C_13</vt:lpwstr>
  </property>
  <property fmtid="{D5CDD505-2E9C-101B-9397-08002B2CF9AE}" pid="3" name="KSOProductBuildVer">
    <vt:lpwstr>2052-12.1.0.18608</vt:lpwstr>
  </property>
</Properties>
</file>