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48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<sst xmlns="http://schemas.openxmlformats.org/spreadsheetml/2006/main" count="35" uniqueCount="31">
  <si>
    <t>附表2</t>
  </si>
  <si>
    <t>4-5月份县乡村三级河长巡河情况表</t>
  </si>
  <si>
    <t>序号</t>
  </si>
  <si>
    <t>县级河长  乡镇名称</t>
  </si>
  <si>
    <t>县乡级河长巡河</t>
  </si>
  <si>
    <t>村级河长巡河</t>
  </si>
  <si>
    <t>备注</t>
  </si>
  <si>
    <t>应巡</t>
  </si>
  <si>
    <t>实巡</t>
  </si>
  <si>
    <t>有效</t>
  </si>
  <si>
    <t>巡河率%</t>
  </si>
  <si>
    <t>一</t>
  </si>
  <si>
    <t>县乡村三级</t>
  </si>
  <si>
    <t>县级河长</t>
  </si>
  <si>
    <t>二</t>
  </si>
  <si>
    <t>乡村两级</t>
  </si>
  <si>
    <t>小计</t>
  </si>
  <si>
    <t>姚伏镇</t>
  </si>
  <si>
    <t>通伏乡</t>
  </si>
  <si>
    <t>城关镇</t>
  </si>
  <si>
    <t>渠口乡</t>
  </si>
  <si>
    <t>头闸镇</t>
  </si>
  <si>
    <t>宝丰镇</t>
  </si>
  <si>
    <t>灵沙乡</t>
  </si>
  <si>
    <t>黄渠桥镇</t>
  </si>
  <si>
    <t>高庄乡</t>
  </si>
  <si>
    <t>崇岗镇</t>
  </si>
  <si>
    <t>陶乐镇</t>
  </si>
  <si>
    <t>高仁乡</t>
  </si>
  <si>
    <t>红崖子乡</t>
  </si>
  <si>
    <t>注：1.县级河湖长共计22人，其中湖长6人；2.乡级河湖长100个，其中湖长9个；3.村级河湖长166个，其中湖长9个。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</si>
</sst>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6">
    <font>
      <sz val="12"/>
      <name val="宋体"/>
      <family val="0"/>
    </font>
    <font>
      <sz val="12"/>
      <color indexed="57"/>
      <name val="宋体"/>
      <family val="0"/>
    </font>
    <font>
      <sz val="12"/>
      <color indexed="10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B050"/>
      <name val="宋体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4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44" fillId="0" borderId="9" xfId="0" applyFont="1" applyBorder="1" applyAlignment="1">
      <alignment horizontal="center" vertical="center"/>
    </xf>
    <xf numFmtId="0" fontId="45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zoomScaleSheetLayoutView="100" workbookViewId="0" topLeftCell="A1">
      <selection activeCell="A2" sqref="A2:K2"/>
    </sheetView>
  </sheetViews>
  <sheetFormatPr defaultColWidth="9.00390625" defaultRowHeight="14.25"/>
  <cols>
    <col min="1" max="1" width="5.50390625" style="0" customWidth="1"/>
    <col min="2" max="2" width="16.625" style="0" customWidth="1"/>
    <col min="3" max="11" width="10.25390625" style="0" customWidth="1"/>
  </cols>
  <sheetData>
    <row r="1" ht="14.25">
      <c r="A1" t="s">
        <v>0</v>
      </c>
    </row>
    <row r="2" spans="1:11" ht="20.2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21.75" customHeight="1">
      <c r="A3" s="5" t="s">
        <v>2</v>
      </c>
      <c r="B3" s="6" t="s">
        <v>3</v>
      </c>
      <c r="C3" s="5" t="s">
        <v>4</v>
      </c>
      <c r="D3" s="5"/>
      <c r="E3" s="5"/>
      <c r="F3" s="5"/>
      <c r="G3" s="5" t="s">
        <v>5</v>
      </c>
      <c r="H3" s="5"/>
      <c r="I3" s="5"/>
      <c r="J3" s="5"/>
      <c r="K3" s="5" t="s">
        <v>6</v>
      </c>
    </row>
    <row r="4" spans="1:11" ht="21.75" customHeight="1">
      <c r="A4" s="5"/>
      <c r="B4" s="7"/>
      <c r="C4" s="5" t="s">
        <v>7</v>
      </c>
      <c r="D4" s="5" t="s">
        <v>8</v>
      </c>
      <c r="E4" s="5" t="s">
        <v>9</v>
      </c>
      <c r="F4" s="5" t="s">
        <v>10</v>
      </c>
      <c r="G4" s="5" t="s">
        <v>7</v>
      </c>
      <c r="H4" s="5" t="s">
        <v>8</v>
      </c>
      <c r="I4" s="5" t="s">
        <v>9</v>
      </c>
      <c r="J4" s="5" t="s">
        <v>10</v>
      </c>
      <c r="K4" s="5"/>
    </row>
    <row r="5" spans="1:11" ht="21.75" customHeight="1">
      <c r="A5" s="5" t="s">
        <v>11</v>
      </c>
      <c r="B5" s="5" t="s">
        <v>12</v>
      </c>
      <c r="C5" s="5">
        <f>C6+C7</f>
        <v>1768</v>
      </c>
      <c r="D5" s="5">
        <f>D6+D7</f>
        <v>2546</v>
      </c>
      <c r="E5" s="5">
        <f>E6+E7</f>
        <v>2143</v>
      </c>
      <c r="F5" s="8">
        <f>E5/C5*100</f>
        <v>121.21040723981899</v>
      </c>
      <c r="G5" s="5"/>
      <c r="H5" s="5"/>
      <c r="I5" s="5"/>
      <c r="J5" s="5"/>
      <c r="K5" s="5"/>
    </row>
    <row r="6" spans="1:11" ht="21.75" customHeight="1">
      <c r="A6" s="5">
        <v>1</v>
      </c>
      <c r="B6" s="5" t="s">
        <v>13</v>
      </c>
      <c r="C6" s="5">
        <v>40</v>
      </c>
      <c r="D6" s="5">
        <v>39</v>
      </c>
      <c r="E6" s="5">
        <v>36</v>
      </c>
      <c r="F6" s="8">
        <f>E6/C6*100</f>
        <v>90</v>
      </c>
      <c r="G6" s="5"/>
      <c r="H6" s="5"/>
      <c r="I6" s="5"/>
      <c r="J6" s="5"/>
      <c r="K6" s="5"/>
    </row>
    <row r="7" spans="1:11" ht="21.75" customHeight="1">
      <c r="A7" s="5" t="s">
        <v>14</v>
      </c>
      <c r="B7" s="5" t="s">
        <v>15</v>
      </c>
      <c r="C7" s="5">
        <f>C8+G8</f>
        <v>1728</v>
      </c>
      <c r="D7" s="5">
        <f>D8+H8</f>
        <v>2507</v>
      </c>
      <c r="E7" s="5">
        <f>E8+I8</f>
        <v>2107</v>
      </c>
      <c r="F7" s="8">
        <f>E7/C7*100</f>
        <v>121.93287037037037</v>
      </c>
      <c r="G7" s="5"/>
      <c r="H7" s="5"/>
      <c r="I7" s="5"/>
      <c r="J7" s="8"/>
      <c r="K7" s="5"/>
    </row>
    <row r="8" spans="1:11" ht="21.75" customHeight="1">
      <c r="A8" s="5"/>
      <c r="B8" s="5" t="s">
        <v>16</v>
      </c>
      <c r="C8" s="5">
        <f>SUM(C9:C21)</f>
        <v>400</v>
      </c>
      <c r="D8" s="5">
        <f>SUM(D9:D21)</f>
        <v>534</v>
      </c>
      <c r="E8" s="5">
        <f>SUM(E9:E21)</f>
        <v>449</v>
      </c>
      <c r="F8" s="8">
        <f>E8/C8*100</f>
        <v>112.25</v>
      </c>
      <c r="G8" s="5">
        <f>SUM(G9:G21)</f>
        <v>1328</v>
      </c>
      <c r="H8" s="5">
        <f>SUM(H9:H21)</f>
        <v>1973</v>
      </c>
      <c r="I8" s="5">
        <f>SUM(I9:I21)</f>
        <v>1658</v>
      </c>
      <c r="J8" s="8">
        <f>I8/G8*100</f>
        <v>124.84939759036145</v>
      </c>
      <c r="K8" s="5"/>
    </row>
    <row r="9" spans="1:11" s="1" customFormat="1" ht="21.75" customHeight="1">
      <c r="A9" s="9">
        <v>2</v>
      </c>
      <c r="B9" s="10" t="s">
        <v>17</v>
      </c>
      <c r="C9" s="9">
        <f>8*2*2</f>
        <v>32</v>
      </c>
      <c r="D9" s="9">
        <v>46</v>
      </c>
      <c r="E9" s="9">
        <v>38</v>
      </c>
      <c r="F9" s="11">
        <f aca="true" t="shared" si="0" ref="F9:F21">E9/C9*100</f>
        <v>118.75</v>
      </c>
      <c r="G9" s="9">
        <f>18*4*2</f>
        <v>144</v>
      </c>
      <c r="H9" s="9">
        <v>274</v>
      </c>
      <c r="I9" s="9">
        <v>227</v>
      </c>
      <c r="J9" s="11">
        <f>I9/G9*100</f>
        <v>157.63888888888889</v>
      </c>
      <c r="K9" s="13"/>
    </row>
    <row r="10" spans="1:11" s="2" customFormat="1" ht="21.75" customHeight="1">
      <c r="A10" s="9">
        <v>3</v>
      </c>
      <c r="B10" s="10" t="s">
        <v>18</v>
      </c>
      <c r="C10" s="9">
        <f>10*2*2</f>
        <v>40</v>
      </c>
      <c r="D10" s="9">
        <v>65</v>
      </c>
      <c r="E10" s="9">
        <v>58</v>
      </c>
      <c r="F10" s="11">
        <f t="shared" si="0"/>
        <v>145</v>
      </c>
      <c r="G10" s="9">
        <f>12*4*2</f>
        <v>96</v>
      </c>
      <c r="H10" s="9">
        <v>223</v>
      </c>
      <c r="I10" s="9">
        <v>182</v>
      </c>
      <c r="J10" s="11">
        <f aca="true" t="shared" si="1" ref="J10:J21">I10/G10*100</f>
        <v>189.58333333333331</v>
      </c>
      <c r="K10" s="9"/>
    </row>
    <row r="11" spans="1:11" s="2" customFormat="1" ht="21.75" customHeight="1">
      <c r="A11" s="9">
        <v>4</v>
      </c>
      <c r="B11" s="10" t="s">
        <v>19</v>
      </c>
      <c r="C11" s="9">
        <f>9*2*2</f>
        <v>36</v>
      </c>
      <c r="D11" s="9">
        <v>48</v>
      </c>
      <c r="E11" s="9">
        <v>46</v>
      </c>
      <c r="F11" s="11">
        <f t="shared" si="0"/>
        <v>127.77777777777777</v>
      </c>
      <c r="G11" s="9">
        <f>14*4*2</f>
        <v>112</v>
      </c>
      <c r="H11" s="9">
        <v>144</v>
      </c>
      <c r="I11" s="9">
        <v>136</v>
      </c>
      <c r="J11" s="11">
        <f t="shared" si="1"/>
        <v>121.42857142857142</v>
      </c>
      <c r="K11" s="9"/>
    </row>
    <row r="12" spans="1:11" s="2" customFormat="1" ht="21.75" customHeight="1">
      <c r="A12" s="9">
        <v>5</v>
      </c>
      <c r="B12" s="10" t="s">
        <v>20</v>
      </c>
      <c r="C12" s="9">
        <f>8*2*2</f>
        <v>32</v>
      </c>
      <c r="D12" s="9">
        <v>39</v>
      </c>
      <c r="E12" s="9">
        <v>26</v>
      </c>
      <c r="F12" s="11">
        <f t="shared" si="0"/>
        <v>81.25</v>
      </c>
      <c r="G12" s="9">
        <f>20*4*2</f>
        <v>160</v>
      </c>
      <c r="H12" s="9">
        <v>236</v>
      </c>
      <c r="I12" s="9">
        <v>202</v>
      </c>
      <c r="J12" s="11">
        <f t="shared" si="1"/>
        <v>126.25</v>
      </c>
      <c r="K12" s="9"/>
    </row>
    <row r="13" spans="1:11" s="2" customFormat="1" ht="21.75" customHeight="1">
      <c r="A13" s="9">
        <v>6</v>
      </c>
      <c r="B13" s="10" t="s">
        <v>21</v>
      </c>
      <c r="C13" s="9">
        <f>9*2*2</f>
        <v>36</v>
      </c>
      <c r="D13" s="9">
        <v>48</v>
      </c>
      <c r="E13" s="9">
        <v>39</v>
      </c>
      <c r="F13" s="11">
        <f t="shared" si="0"/>
        <v>108.33333333333333</v>
      </c>
      <c r="G13" s="9">
        <f>21*4*2</f>
        <v>168</v>
      </c>
      <c r="H13" s="9">
        <v>248</v>
      </c>
      <c r="I13" s="9">
        <v>213</v>
      </c>
      <c r="J13" s="11">
        <f t="shared" si="1"/>
        <v>126.78571428571428</v>
      </c>
      <c r="K13" s="9"/>
    </row>
    <row r="14" spans="1:11" ht="21.75" customHeight="1">
      <c r="A14" s="5">
        <v>7</v>
      </c>
      <c r="B14" s="5" t="s">
        <v>22</v>
      </c>
      <c r="C14" s="5">
        <f>4*2*2</f>
        <v>16</v>
      </c>
      <c r="D14" s="5">
        <v>22</v>
      </c>
      <c r="E14" s="5">
        <v>17</v>
      </c>
      <c r="F14" s="8">
        <f t="shared" si="0"/>
        <v>106.25</v>
      </c>
      <c r="G14" s="5">
        <f>7*4*2</f>
        <v>56</v>
      </c>
      <c r="H14" s="5">
        <v>91</v>
      </c>
      <c r="I14" s="5">
        <v>78</v>
      </c>
      <c r="J14" s="11">
        <f t="shared" si="1"/>
        <v>139.28571428571428</v>
      </c>
      <c r="K14" s="5"/>
    </row>
    <row r="15" spans="1:11" s="2" customFormat="1" ht="21.75" customHeight="1">
      <c r="A15" s="9">
        <v>8</v>
      </c>
      <c r="B15" s="10" t="s">
        <v>23</v>
      </c>
      <c r="C15" s="9">
        <f>6*2*2</f>
        <v>24</v>
      </c>
      <c r="D15" s="9">
        <v>67</v>
      </c>
      <c r="E15" s="9">
        <v>57</v>
      </c>
      <c r="F15" s="11">
        <f t="shared" si="0"/>
        <v>237.5</v>
      </c>
      <c r="G15" s="9">
        <f>11*4*2</f>
        <v>88</v>
      </c>
      <c r="H15" s="9">
        <v>142</v>
      </c>
      <c r="I15" s="9">
        <v>122</v>
      </c>
      <c r="J15" s="11">
        <f t="shared" si="1"/>
        <v>138.63636363636365</v>
      </c>
      <c r="K15" s="9"/>
    </row>
    <row r="16" spans="1:11" ht="21.75" customHeight="1">
      <c r="A16" s="5">
        <v>9</v>
      </c>
      <c r="B16" s="5" t="s">
        <v>24</v>
      </c>
      <c r="C16" s="5">
        <f>6*2*2</f>
        <v>24</v>
      </c>
      <c r="D16" s="5">
        <v>31</v>
      </c>
      <c r="E16" s="5">
        <v>30</v>
      </c>
      <c r="F16" s="8">
        <f t="shared" si="0"/>
        <v>125</v>
      </c>
      <c r="G16" s="5">
        <f>14*4*2</f>
        <v>112</v>
      </c>
      <c r="H16" s="5">
        <v>172</v>
      </c>
      <c r="I16" s="5">
        <v>156</v>
      </c>
      <c r="J16" s="11">
        <f t="shared" si="1"/>
        <v>139.28571428571428</v>
      </c>
      <c r="K16" s="5"/>
    </row>
    <row r="17" spans="1:11" s="3" customFormat="1" ht="21.75" customHeight="1">
      <c r="A17" s="9">
        <v>10</v>
      </c>
      <c r="B17" s="10" t="s">
        <v>25</v>
      </c>
      <c r="C17" s="9">
        <f>12*2*2</f>
        <v>48</v>
      </c>
      <c r="D17" s="9">
        <v>52</v>
      </c>
      <c r="E17" s="9">
        <v>36</v>
      </c>
      <c r="F17" s="11">
        <f t="shared" si="0"/>
        <v>75</v>
      </c>
      <c r="G17" s="9">
        <f>22*4*2</f>
        <v>176</v>
      </c>
      <c r="H17" s="9">
        <v>164</v>
      </c>
      <c r="I17" s="9">
        <v>106</v>
      </c>
      <c r="J17" s="11">
        <f t="shared" si="1"/>
        <v>60.22727272727273</v>
      </c>
      <c r="K17" s="14"/>
    </row>
    <row r="18" spans="1:11" s="3" customFormat="1" ht="21.75" customHeight="1">
      <c r="A18" s="9">
        <v>11</v>
      </c>
      <c r="B18" s="10" t="s">
        <v>26</v>
      </c>
      <c r="C18" s="9">
        <f>10*2*2</f>
        <v>40</v>
      </c>
      <c r="D18" s="9">
        <v>41</v>
      </c>
      <c r="E18" s="9">
        <v>33</v>
      </c>
      <c r="F18" s="11">
        <f t="shared" si="0"/>
        <v>82.5</v>
      </c>
      <c r="G18" s="9">
        <f>9*4*2</f>
        <v>72</v>
      </c>
      <c r="H18" s="9">
        <v>34</v>
      </c>
      <c r="I18" s="9">
        <v>33</v>
      </c>
      <c r="J18" s="11">
        <f t="shared" si="1"/>
        <v>45.83333333333333</v>
      </c>
      <c r="K18" s="14"/>
    </row>
    <row r="19" spans="1:11" ht="21.75" customHeight="1">
      <c r="A19" s="5">
        <v>12</v>
      </c>
      <c r="B19" s="5" t="s">
        <v>27</v>
      </c>
      <c r="C19" s="5">
        <f>5*2*2</f>
        <v>20</v>
      </c>
      <c r="D19" s="5">
        <v>26</v>
      </c>
      <c r="E19" s="5">
        <v>25</v>
      </c>
      <c r="F19" s="8">
        <f t="shared" si="0"/>
        <v>125</v>
      </c>
      <c r="G19" s="5">
        <f>5*4*2</f>
        <v>40</v>
      </c>
      <c r="H19" s="5">
        <v>62</v>
      </c>
      <c r="I19" s="5">
        <v>55</v>
      </c>
      <c r="J19" s="11">
        <f t="shared" si="1"/>
        <v>137.5</v>
      </c>
      <c r="K19" s="5"/>
    </row>
    <row r="20" spans="1:11" ht="21.75" customHeight="1">
      <c r="A20" s="5">
        <v>13</v>
      </c>
      <c r="B20" s="5" t="s">
        <v>28</v>
      </c>
      <c r="C20" s="5">
        <f>7*2*2</f>
        <v>28</v>
      </c>
      <c r="D20" s="5">
        <v>29</v>
      </c>
      <c r="E20" s="5">
        <v>24</v>
      </c>
      <c r="F20" s="8">
        <f t="shared" si="0"/>
        <v>85.71428571428571</v>
      </c>
      <c r="G20" s="5">
        <f>6*4*2</f>
        <v>48</v>
      </c>
      <c r="H20" s="5">
        <v>85</v>
      </c>
      <c r="I20" s="5">
        <v>77</v>
      </c>
      <c r="J20" s="11">
        <f t="shared" si="1"/>
        <v>160.41666666666669</v>
      </c>
      <c r="K20" s="5"/>
    </row>
    <row r="21" spans="1:11" ht="21.75" customHeight="1">
      <c r="A21" s="5">
        <v>14</v>
      </c>
      <c r="B21" s="5" t="s">
        <v>29</v>
      </c>
      <c r="C21" s="9">
        <f>6*2*2</f>
        <v>24</v>
      </c>
      <c r="D21" s="5">
        <v>20</v>
      </c>
      <c r="E21" s="5">
        <v>20</v>
      </c>
      <c r="F21" s="8">
        <f t="shared" si="0"/>
        <v>83.33333333333334</v>
      </c>
      <c r="G21" s="5">
        <f>7*4*2</f>
        <v>56</v>
      </c>
      <c r="H21" s="5">
        <v>98</v>
      </c>
      <c r="I21" s="5">
        <v>71</v>
      </c>
      <c r="J21" s="11">
        <f t="shared" si="1"/>
        <v>126.78571428571428</v>
      </c>
      <c r="K21" s="5"/>
    </row>
    <row r="22" spans="1:11" ht="24" customHeight="1">
      <c r="A22" s="12" t="s">
        <v>30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</row>
  </sheetData>
  <sheetProtection/>
  <mergeCells count="7">
    <mergeCell ref="A1:K1"/>
    <mergeCell ref="A2:K2"/>
    <mergeCell ref="C3:F3"/>
    <mergeCell ref="G3:J3"/>
    <mergeCell ref="A22:K22"/>
    <mergeCell ref="A3:A4"/>
    <mergeCell ref="B3:B4"/>
  </mergeCells>
  <printOptions/>
  <pageMargins left="0.75" right="0.75" top="0.98" bottom="0.9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平罗县水务局收文员</cp:lastModifiedBy>
  <dcterms:created xsi:type="dcterms:W3CDTF">2019-05-21T08:11:41Z</dcterms:created>
  <dcterms:modified xsi:type="dcterms:W3CDTF">2020-07-23T10:22:34Z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2052-10.1.0.7468</vt:lpwstr>
  </property>
</Properties>
</file>