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计划总表" sheetId="1" r:id="rId1"/>
    <sheet name="Sheet1" sheetId="2" r:id="rId2"/>
  </sheets>
  <definedNames>
    <definedName name="_xlnm._FilterDatabase" localSheetId="0" hidden="1">计划总表!$A$2:$Z$83</definedName>
    <definedName name="_xlnm.Print_Titles" localSheetId="0">计划总表!$2:$4</definedName>
  </definedNames>
  <calcPr calcId="144525"/>
</workbook>
</file>

<file path=xl/sharedStrings.xml><?xml version="1.0" encoding="utf-8"?>
<sst xmlns="http://schemas.openxmlformats.org/spreadsheetml/2006/main" count="1129" uniqueCount="535">
  <si>
    <t xml:space="preserve">        平罗县2023年度计划实施巩固拓展脱贫攻坚成果同乡村振兴有效衔接项目计划统计表</t>
  </si>
  <si>
    <t>序号</t>
  </si>
  <si>
    <r>
      <rPr>
        <b/>
        <sz val="12"/>
        <rFont val="楷体"/>
        <charset val="134"/>
      </rPr>
      <t>一级项目类型</t>
    </r>
    <r>
      <rPr>
        <sz val="12"/>
        <rFont val="楷体"/>
        <charset val="134"/>
      </rPr>
      <t xml:space="preserve">
（必填）</t>
    </r>
  </si>
  <si>
    <r>
      <rPr>
        <b/>
        <sz val="12"/>
        <rFont val="楷体"/>
        <charset val="134"/>
      </rPr>
      <t>二级项目类型</t>
    </r>
    <r>
      <rPr>
        <sz val="12"/>
        <rFont val="楷体"/>
        <charset val="134"/>
      </rPr>
      <t xml:space="preserve">
（必填）</t>
    </r>
  </si>
  <si>
    <r>
      <rPr>
        <b/>
        <sz val="12"/>
        <rFont val="楷体"/>
        <charset val="134"/>
      </rPr>
      <t>项目名称</t>
    </r>
    <r>
      <rPr>
        <sz val="11"/>
        <rFont val="楷体"/>
        <charset val="134"/>
      </rPr>
      <t>（该项目若使用了以工代赈、少数民族发展、欠发达国有农场巩固提升、欠发达国有农林场巩固提升任务资金需在项目名称旁边括弧标注）</t>
    </r>
  </si>
  <si>
    <t>建设性质（新建、续建、改扩建）</t>
  </si>
  <si>
    <r>
      <rPr>
        <b/>
        <sz val="12"/>
        <rFont val="楷体"/>
        <charset val="134"/>
      </rPr>
      <t>建设内容</t>
    </r>
    <r>
      <rPr>
        <sz val="12"/>
        <rFont val="楷体"/>
        <charset val="134"/>
      </rPr>
      <t xml:space="preserve">
</t>
    </r>
    <r>
      <rPr>
        <sz val="11"/>
        <rFont val="楷体"/>
        <charset val="134"/>
      </rPr>
      <t>（项目如果使用了中央衔接、自治区衔接、地方债、闽宁资金必须按资金类型拆开描述具体资金其建设内容）除中央自治区衔接、地方债、闽宁资金外，都属于其他资金</t>
    </r>
  </si>
  <si>
    <t>补助标准</t>
  </si>
  <si>
    <t>项目实施地点</t>
  </si>
  <si>
    <t>进度计划安排</t>
  </si>
  <si>
    <t>实施单位</t>
  </si>
  <si>
    <t>资金投入和来源（万元）</t>
  </si>
  <si>
    <t>受益对象（村、户/人）</t>
  </si>
  <si>
    <t>联农带农机制</t>
  </si>
  <si>
    <t>绩效
目标</t>
  </si>
  <si>
    <t>建设单位</t>
  </si>
  <si>
    <t>责任领导</t>
  </si>
  <si>
    <t>小计</t>
  </si>
  <si>
    <t>财政衔接补助资金</t>
  </si>
  <si>
    <t>中央彩票公益金</t>
  </si>
  <si>
    <t>地方债资金</t>
  </si>
  <si>
    <t>闽宁资金</t>
  </si>
  <si>
    <t>其他整合涉农资金</t>
  </si>
  <si>
    <t>行业部门资金</t>
  </si>
  <si>
    <t>其他资金</t>
  </si>
  <si>
    <t>中央</t>
  </si>
  <si>
    <t>省级</t>
  </si>
  <si>
    <t>市级</t>
  </si>
  <si>
    <t>县级</t>
  </si>
  <si>
    <t>总计：60个</t>
  </si>
  <si>
    <t>一、产业发展（54个）</t>
  </si>
  <si>
    <t>（一）生产项目（29个）</t>
  </si>
  <si>
    <t>产业发展</t>
  </si>
  <si>
    <t>产业发展补助</t>
  </si>
  <si>
    <t>养殖补贴</t>
  </si>
  <si>
    <t>新建</t>
  </si>
  <si>
    <t>该项目预算总投资850万元，使用中央衔接资金850万元，主要是对脱贫户、监测户发展养殖业给予补贴。全年预计共补助肉牛4400头，共计440万元，补助肉羊20500只，共计410万元。</t>
  </si>
  <si>
    <t>羊20只以上，一只补贴200元。牛3头以上，一头牛补贴1000元。</t>
  </si>
  <si>
    <t>平罗县</t>
  </si>
  <si>
    <t>2023.5-2023.12</t>
  </si>
  <si>
    <t>平罗县乡村振兴服务中心</t>
  </si>
  <si>
    <t>涉及全县102个村1070户5837人（其中脱贫户1000户5411人、监测户70户426人）</t>
  </si>
  <si>
    <t>通过项目实施，充分带动农户发展养殖业积极性，尤其是带动1000户脱贫户和70户监测户，户均增收7500元左右。</t>
  </si>
  <si>
    <r>
      <rPr>
        <b/>
        <sz val="11"/>
        <rFont val="仿宋_GB2312"/>
        <charset val="134"/>
      </rPr>
      <t>效益指标：</t>
    </r>
    <r>
      <rPr>
        <sz val="11"/>
        <rFont val="仿宋_GB2312"/>
        <charset val="134"/>
      </rPr>
      <t>投入补助资金850万元，带动脱贫户、监测户养殖肉牛4400头补助440万元，养殖羊只20500只补助410万元，实现脱贫户、监测户助农增收户，均7500元；</t>
    </r>
    <r>
      <rPr>
        <b/>
        <sz val="11"/>
        <rFont val="仿宋_GB2312"/>
        <charset val="134"/>
      </rPr>
      <t>服务满意度：</t>
    </r>
    <r>
      <rPr>
        <sz val="11"/>
        <rFont val="仿宋_GB2312"/>
        <charset val="134"/>
      </rPr>
      <t>群众满意度达到95%以上。</t>
    </r>
  </si>
  <si>
    <t>乡村振兴服务中心</t>
  </si>
  <si>
    <t>王丽萍</t>
  </si>
  <si>
    <t>种植补贴</t>
  </si>
  <si>
    <t>该项目预算总投资100万元，使用中央衔接资金100万元。主要是对全县27个村补助设施农业种植300亩，新建日光温室种植27亩。</t>
  </si>
  <si>
    <t>设施农业种植每亩补助1500元，新建日光温室种植每亩补助20000元。</t>
  </si>
  <si>
    <t>2023.4-2023.12</t>
  </si>
  <si>
    <t>涉及全县27个村115户613人（其中脱贫户100户561人、监测户15户52人）</t>
  </si>
  <si>
    <t>通过项目实施，激励农户发展种植业积极性，尤其是带动了27个村100户脱贫户和15户监测户，户均增收8500元左右。</t>
  </si>
  <si>
    <r>
      <rPr>
        <b/>
        <sz val="11"/>
        <rFont val="仿宋_GB2312"/>
        <charset val="134"/>
      </rPr>
      <t>效益指标：</t>
    </r>
    <r>
      <rPr>
        <sz val="11"/>
        <rFont val="仿宋_GB2312"/>
        <charset val="134"/>
      </rPr>
      <t>带动脱贫户、监测户种植设施农业300亩补助45万元，新建日光温室种植27亩补助54万元；实现脱贫户、监测户助农增收，户均增收8500元左右，</t>
    </r>
    <r>
      <rPr>
        <b/>
        <sz val="11"/>
        <rFont val="仿宋_GB2312"/>
        <charset val="134"/>
      </rPr>
      <t>服务满意度：</t>
    </r>
    <r>
      <rPr>
        <sz val="11"/>
        <rFont val="仿宋_GB2312"/>
        <charset val="134"/>
      </rPr>
      <t>群众满意度达到95%以上。</t>
    </r>
  </si>
  <si>
    <t>养殖业基地</t>
  </si>
  <si>
    <t>陶乐镇庙庙湖村肉牛养殖园区项目（二期）</t>
  </si>
  <si>
    <t>续建</t>
  </si>
  <si>
    <t>该项目预算总投资593.76万元，资金来源：中央衔接及其他资金。中央衔接资金550万元，主要新建肉牛养殖圈舍5栋，配套建设附属用房、草料堆放场、青储池等基础设施其他资金43.76万元用于消防水池等。</t>
  </si>
  <si>
    <t>陶乐镇庙庙湖村</t>
  </si>
  <si>
    <t>2022年10月-2023年10月</t>
  </si>
  <si>
    <t>平罗县陶乐镇人民政府</t>
  </si>
  <si>
    <t>庙庙湖村/30户/150人（其中脱贫户25户125人）</t>
  </si>
  <si>
    <t>园区采用“党总支部+合作社+技术员+农户”的统一管理、分户饲养经营方式，实行“党总支引领方向协调各方，合作社主导科学运营，技术员提升技术要效益，农户高效参与增收入”的运行模式，通过统一品种、统一防疫、统一管理，统一配合饲料、统一销售“五统一”的经营管理方式，带动零散养殖户向“防疫程序化、培训常态化、管理规范化、配方科学化、销售订单化”模式发展，提高肉牛养殖效益。项目完成后将带动30余户群众融入产业发展，150余人在家门口就业增收。</t>
  </si>
  <si>
    <r>
      <rPr>
        <b/>
        <sz val="11"/>
        <rFont val="仿宋_GB2312"/>
        <charset val="134"/>
      </rPr>
      <t>一、产出指标</t>
    </r>
    <r>
      <rPr>
        <sz val="11"/>
        <rFont val="仿宋_GB2312"/>
        <charset val="134"/>
      </rPr>
      <t>（一）数量指标：贫困地区农民专业合作社数量≥1个；新建牛舍数量≥5栋。（二）质量指标：项目（工程）验收合格率100%。（三）时效指标：任务完成率100%；当年资金支付率97%以上。</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受益群众满意度97%。</t>
    </r>
  </si>
  <si>
    <t>陶乐镇人民政府</t>
  </si>
  <si>
    <t>王立刚</t>
  </si>
  <si>
    <t>种殖业基地</t>
  </si>
  <si>
    <t>平罗县渠口乡六羊村现代农业产业园区建设项目</t>
  </si>
  <si>
    <t>该项目预算总投资389.59万元，资金来源：自治区衔接资金350万元用于建设建设11座日光温室，温室总建筑面积15950平方米。其他资金39.59万元用于配套水电路等基础设施。</t>
  </si>
  <si>
    <t>渠口乡六羊村</t>
  </si>
  <si>
    <t>2023.03-2024.06</t>
  </si>
  <si>
    <t>渠口乡人民政府</t>
  </si>
  <si>
    <t>六羊村683户1823人（其中脱贫户5户35人，重点监测对象6户6人）</t>
  </si>
  <si>
    <t>本项目建成后，以六羊村股份经济合作社为主体，按照“一村一品”发展思路，以园区化、品牌化为发展方向，大力发展六羊村果蔬产业，通过统一品牌，统一包装，统一销售的模式，形成果蔬种植产业经济链，园区将按照“市场+园区+合作社+农户”、农工贸一体化、产加销一条龙的经营管理模式运行，聘请专业技术人员，采用高科技生产技术、科学的管理方法、选用种植效益明显的优良品种，最大限度提高高标准节能日光蔬菜大棚种植效益，使每座蔬菜大棚经营收入达到3-4万元，村集体增加收益30-40万元。</t>
  </si>
  <si>
    <t>产出：项目占地51.17亩，主要建设高标准日光温室11座，温室长100米，宽14.5米，屋脊高度4.80米，单座建筑面积1450平方米，总建筑面积为15950平方米，并配套水电路等基础设施。
效益：本项目按照“市场+园区+合作社+农户”、农工贸一体化、产加销一条龙的经营管理模式运行，选用种植效益明显的优良品种，最大限度提高高标准节能日光蔬菜大棚种植效益，使每座蔬菜大棚经营收入达到3-4万元，村集体增加收益30-40万元。
满意度：项目（工程）验收合格率100%；资金使用合格率100%；当年完成率100%；当年资金支付率95%；带动增加脱贫人口收入；带动增加脱贫人口增收；受益群众满意度95%</t>
  </si>
  <si>
    <t>梁静</t>
  </si>
  <si>
    <t>种植业基地</t>
  </si>
  <si>
    <t>灵沙乡西灵村日光温室四期建设项目</t>
  </si>
  <si>
    <t>该项目计划总投资396万元，资金来源：自治区衔接资金360万元新建标准尺寸（长70米*宽8.4米*高4.5米）日光温室12座；道路硬化2300平方米；配套建设供电、给水工程等。</t>
  </si>
  <si>
    <t>灵沙乡西灵村</t>
  </si>
  <si>
    <t>2023.6-2024.6</t>
  </si>
  <si>
    <t>平罗县灵沙乡人民政府</t>
  </si>
  <si>
    <t>西灵村200户720人，其中：脱贫户10户51人，监测户1户5人。</t>
  </si>
  <si>
    <t>灵沙乡西灵村日光温室建设项目是以“支部引领+合作社牵头+农户入股种植+合作社销售”的运行模式，带领移民户、已脱贫退出建档立卡户发展特色种植产业，主要种植甜瓜、西红柿、芹菜、辣椒等热销设施蔬菜，累计吸纳周边剩余劳动力700余人务工就业，带领群众抱团发展、合作经营、利益共享、风险共担。同时采取包产包销订单模式，对入园农户实行统一提供种苗、统一技术指导、产后统购包销一体化，实现建档立卡户和农户有收益、村集体和村干部有分红的共赢目标。</t>
  </si>
  <si>
    <r>
      <rPr>
        <b/>
        <sz val="11"/>
        <rFont val="仿宋_GB2312"/>
        <charset val="134"/>
      </rPr>
      <t>产出指标：</t>
    </r>
    <r>
      <rPr>
        <sz val="11"/>
        <rFont val="仿宋_GB2312"/>
        <charset val="134"/>
      </rPr>
      <t xml:space="preserve">1.新建日光温室≥12座；2.项目区道路硬化面积≥2300㎡；3.当年资金支出率≥97%；4.资金使用合规率100%；5.当年完成率100%。
</t>
    </r>
    <r>
      <rPr>
        <b/>
        <sz val="11"/>
        <rFont val="仿宋_GB2312"/>
        <charset val="134"/>
      </rPr>
      <t>效益指标：</t>
    </r>
    <r>
      <rPr>
        <sz val="11"/>
        <rFont val="仿宋_GB2312"/>
        <charset val="134"/>
      </rPr>
      <t xml:space="preserve">提高村民经济收入；带动脱贫人口增收；带动设施农业发展。
</t>
    </r>
    <r>
      <rPr>
        <b/>
        <sz val="11"/>
        <rFont val="仿宋_GB2312"/>
        <charset val="134"/>
      </rPr>
      <t>满意度指标：</t>
    </r>
    <r>
      <rPr>
        <sz val="11"/>
        <rFont val="仿宋_GB2312"/>
        <charset val="134"/>
      </rPr>
      <t>受益群众满意度≥97%。</t>
    </r>
  </si>
  <si>
    <t>灵沙乡人民政府</t>
  </si>
  <si>
    <t>王轩</t>
  </si>
  <si>
    <t>红崖子乡红瑞村肉羊养殖园区二期建设项目</t>
  </si>
  <si>
    <t>该项目预算总投资930.78万元，资金来源：中央衔接及其他资金。中央衔接资金400万元，主要用于13栋羊舍建设，其他资金530.78万元主要用于建设草料棚、精饲料间、混凝土道路硬化、供水供电工程等附属设施。</t>
  </si>
  <si>
    <t>红崖子乡红瑞村</t>
  </si>
  <si>
    <t>2023年4月-2024年6月</t>
  </si>
  <si>
    <t>平罗县红崖子乡人民政府</t>
  </si>
  <si>
    <t>红瑞村/51户/250人（其中脱贫户41户200人）</t>
  </si>
  <si>
    <t>项目建成后，由红瑞村村民委员会与养殖户签订入园协议，每年每平米12元，为村集体创收10000元，届时养殖规模将达到5000只，每年每户创收5万元左右，进一步提高红瑞村肉羊养殖业的整体水平，项目也可带动51户群众融入产业发展，50余人在家门口就业增收。为巩固和拓展脱贫攻坚成果打下坚实基础。</t>
  </si>
  <si>
    <r>
      <rPr>
        <b/>
        <sz val="11"/>
        <rFont val="仿宋_GB2312"/>
        <charset val="134"/>
      </rPr>
      <t>一、产出指标</t>
    </r>
    <r>
      <rPr>
        <sz val="11"/>
        <rFont val="仿宋_GB2312"/>
        <charset val="134"/>
      </rPr>
      <t>（一）数量指标：羊舍≥13栋；干草料棚≥1座；精饲料间≥51间。（二）质量指标：项目（工程）验收合格率100%。（三）时效指标：任务完成率100%；当年资金支付率95%。。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（一）经济效益指标：1.通过规模化养殖，节约养殖成本，缩短养殖周期，带动肉羊生产销售，从而使养殖农户的经济收入显著提高。2.带动增加脱贫户及监测户收入。（二）社会效益指标：人户环境得以改善。</t>
    </r>
    <r>
      <rPr>
        <b/>
        <sz val="11"/>
        <rFont val="仿宋_GB2312"/>
        <charset val="134"/>
      </rPr>
      <t>三、服务满意度指标：</t>
    </r>
    <r>
      <rPr>
        <sz val="11"/>
        <rFont val="仿宋_GB2312"/>
        <charset val="134"/>
      </rPr>
      <t>受益群众满意度95%。</t>
    </r>
  </si>
  <si>
    <t>红崖子乡人民政府</t>
  </si>
  <si>
    <t>李波</t>
  </si>
  <si>
    <t>红崖子乡红翔新村肉羊养殖园区建设项目</t>
  </si>
  <si>
    <t>项目计划总投资1292.12万元。资金来源：中央衔接及其他资金。中央衔接资金300万元主要用于建设10栋羊舍，其他资金992.12万元主要用于建设4栋羊舍，隔离羊舍1栋，草料棚2栋，草料加工间1栋，精饲料间68间，储粪棚1栋及供水供电工程、道路硬化等附属设施。</t>
  </si>
  <si>
    <t>红崖子乡红翔新村</t>
  </si>
  <si>
    <t>2023年月4-2024年11月</t>
  </si>
  <si>
    <t>红翔新村/52户/260人（其中脱贫户45户230人）</t>
  </si>
  <si>
    <t>待项目符合入园条件后，由红翔新村村民委员会与养殖户签订入园协议，每年每平米12元，为村集体增加收入，届时养殖规模将达到2355只，每年每户创收3万元左右，带动红翔新村养殖业生产水平的整体提高，项目也可带动52户群众融入产业发展，50余人在家门口就业增收。为巩固和拓展脱贫攻坚成果打下坚实基础。</t>
  </si>
  <si>
    <r>
      <rPr>
        <b/>
        <sz val="11"/>
        <rFont val="仿宋_GB2312"/>
        <charset val="134"/>
      </rPr>
      <t>一、产出指标</t>
    </r>
    <r>
      <rPr>
        <sz val="11"/>
        <rFont val="仿宋_GB2312"/>
        <charset val="134"/>
      </rPr>
      <t>（一）数量指标：羊舍≥14栋；隔离羊舍≥1栋；草料棚≥2栋，饲草料加工车间≥1栋，储粪棚≥1栋，精饲料间≥68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羊生产销售，从而使养殖农户的经济收入显著提高。2.带动增加脱贫户及监测户收入。受益群众满意度≥95%；资金使用合规率100%。（二）社会效益指标：人户环境得以改善</t>
    </r>
    <r>
      <rPr>
        <b/>
        <sz val="11"/>
        <rFont val="仿宋_GB2312"/>
        <charset val="134"/>
      </rPr>
      <t>。三、服务满意度指标</t>
    </r>
    <r>
      <rPr>
        <sz val="11"/>
        <rFont val="仿宋_GB2312"/>
        <charset val="134"/>
      </rPr>
      <t>：受益群众满意度95%。</t>
    </r>
  </si>
  <si>
    <t>红崖子乡红翔新村肉牛养殖园区建设项目</t>
  </si>
  <si>
    <t>项目计划总投资953.27万元。资金来源：中央衔接及其他资金。中央衔接资金447万元主要用于建设2栋牛舍，其他资金506.27万元主要用于建设隔离牛舍1栋，精饲料间22间，储藏室9间及供水供电工程、道路硬化等附属设施。</t>
  </si>
  <si>
    <t>2023年4月-2024年9月</t>
  </si>
  <si>
    <t>红翔新村/24户/130人（其中脱贫户20户100人）</t>
  </si>
  <si>
    <t>待项目符合入园条件后，由红翔新村村民委员会与养殖户签订入园协议，每年每平米12元，为村集体增加收入，届时养殖规模将达到200只，每年每户创收5万元左右，带动红翔新村养殖业生产水平的整体提高，项目也可带动24户群众融入产业发展，20余人在家门口就业增收。为巩固和拓展脱贫攻坚成果打下坚实基础。</t>
  </si>
  <si>
    <r>
      <rPr>
        <b/>
        <sz val="11"/>
        <rFont val="仿宋_GB2312"/>
        <charset val="134"/>
      </rPr>
      <t>一、产出指标</t>
    </r>
    <r>
      <rPr>
        <sz val="11"/>
        <rFont val="仿宋_GB2312"/>
        <charset val="134"/>
      </rPr>
      <t>（一）数量指标：牛舍≥2栋；隔离牛舍≥1栋；精饲料间≥22间；附属用房≥2栋，储藏室≥9间，（二）质量指标：项目（工程）验收合格率100%。（三）时效指标：任务完成率100%；当年资金支付率95%。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（一）经济效益指标：1.通过规模化养殖，节约养殖成本，缩短养殖周期，带动肉牛生产销售，从而使养殖农户的经济收入显著提高。2.带动增加脱贫户及监测户收入。（二）社会效益指标：人户环境得以改善。</t>
    </r>
    <r>
      <rPr>
        <b/>
        <sz val="11"/>
        <rFont val="仿宋_GB2312"/>
        <charset val="134"/>
      </rPr>
      <t>三、服务满意度指标</t>
    </r>
    <r>
      <rPr>
        <sz val="11"/>
        <rFont val="仿宋_GB2312"/>
        <charset val="134"/>
      </rPr>
      <t>：受益群众满意度95%。</t>
    </r>
  </si>
  <si>
    <t>红崖子乡红瑞村肉羊养殖园区建设项目</t>
  </si>
  <si>
    <t>该项目2023年计划安排资金63万元，资金来源：中央衔接资金。中央衔接资金63万元主要用于硬化园区内凝土道路及供水供电工程。</t>
  </si>
  <si>
    <t>2022-2023</t>
  </si>
  <si>
    <t>.</t>
  </si>
  <si>
    <t>红瑞村/48户/240人（其中脱贫户40户200人）</t>
  </si>
  <si>
    <t>该项目已解决100余人在施工现场就业。待项目符合入园条件后，由红瑞村村民委员会与养殖户签订入园协议，每年每平米12元，为村集体创收15000元，届时将有48户养殖户进入园区养殖，养殖规模将达到3000只，每年每户创收3万元左右，带动红瑞村养殖业生产水平的整体提高，项目也可带动48户群众融入产业发展，40余人在家门口就业增收。为巩固和拓展脱贫攻坚成果打下坚实基础。</t>
  </si>
  <si>
    <r>
      <rPr>
        <b/>
        <sz val="11"/>
        <rFont val="仿宋_GB2312"/>
        <charset val="134"/>
      </rPr>
      <t>一、产出指标</t>
    </r>
    <r>
      <rPr>
        <sz val="11"/>
        <rFont val="仿宋_GB2312"/>
        <charset val="134"/>
      </rPr>
      <t>（一）数量指标：混凝土硬化≥11898平方米。（二）质量指标：项目（工程）验收合格率100%。（三）时效指标：任务完成率100%；当年资金支付率100%。</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</si>
  <si>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高庄乡远景村肉羊标准化养殖建设项目</t>
  </si>
  <si>
    <t>该项目预算总投资365.92万元，资金来源：自治区衔接、地方债及其他资金。计划占地21.1亩，年饲养肉羊2400余只，0万元用于新建标准化牛舍3栋；自治区衔接资金150万元，建设羊舍4座；地方债资金170万元，建设管理用房1座、消毒室1座、青贮池1座、草料棚2座、消毒池1座、羊粪堆放棚1座、无害化处理区1处等；混凝土硬化路面2984平方米，其他资金45.92万元，用于建设铺设道牙210米，并完善相关配套供水设施和供电设施。</t>
  </si>
  <si>
    <t>高庄乡远景村</t>
  </si>
  <si>
    <t>2022.4-2023.6</t>
  </si>
  <si>
    <t>平罗县高庄乡人民政府</t>
  </si>
  <si>
    <t>远景村412户1174人（脱贫户10户32人）</t>
  </si>
  <si>
    <t>远景村肉羊标准化养殖是以村集体+农民合作社+农户为运营模式集中育肥肉羊的产业，占地面积为14073.5平方米，能容纳2000多只羊。通过产业聚集，跨村联建，抱团发展；规模化，集约化，现代化发展模式，能够辐射带动周边建档立卡户入园养殖、入场务工等形式增加收入，可带动脱贫人口10户32人长期受益，没人每年新增收益1.5万元，标准化养殖项目建设后，可进一步夯实高庄乡羊产业基础，激发高庄乡羊产业发展活力，使农户增收，壮大村集体经济，百姓受益。能更好地带动区域经济发展，拓宽了村民的就业渠道，解决了村民就业问题。</t>
  </si>
  <si>
    <r>
      <rPr>
        <b/>
        <sz val="11"/>
        <rFont val="仿宋_GB2312"/>
        <charset val="134"/>
      </rPr>
      <t>一、产出目标：</t>
    </r>
    <r>
      <rPr>
        <sz val="11"/>
        <rFont val="仿宋_GB2312"/>
        <charset val="134"/>
      </rPr>
      <t>（一）数量指标：</t>
    </r>
    <r>
      <rPr>
        <sz val="11"/>
        <rFont val="仿宋_GB2312"/>
        <charset val="134"/>
      </rPr>
      <t>新建羊舍4座≥4座；新建草料棚≥2座；供水、供电等配套基础设施≥1处；新建管理用房1座≥1座；园区路面硬化≥2984平方米；新建青贮池1座≥1座；新建无害化处理区1处≥1处；建设消毒池1座≥1座；新建消毒室1座≥1座；羊粪堆放棚1座≥1座。（二）质量目标：资金使用合规率</t>
    </r>
    <r>
      <rPr>
        <sz val="11"/>
        <rFont val="仿宋_GB2312"/>
        <charset val="134"/>
      </rPr>
      <t>100%。（三）时效目标：当年开工率100%。</t>
    </r>
    <r>
      <rPr>
        <b/>
        <sz val="11"/>
        <rFont val="仿宋_GB2312"/>
        <charset val="134"/>
      </rPr>
      <t>二、效益目标;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</si>
  <si>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高庄乡人民政府</t>
  </si>
  <si>
    <t>王宗涛</t>
  </si>
  <si>
    <t>平罗县崇岗镇兰丰村肉牛养殖场（二期）建设项目</t>
  </si>
  <si>
    <t xml:space="preserve">    该项目预算总投资635.79万元，中央衔接资金190万元用于新建标准化牛舍3栋；自治区衔接资金150万元用于新建标准化牛舍2栋、草料棚1栋、堆粪棚1座；其他资金285.79万元用于配套场区围墙、牛舍运动场、土方回填、场区硬化、地磅、大门及水、电、等设施。</t>
  </si>
  <si>
    <t>崇岗镇兰丰村</t>
  </si>
  <si>
    <t>2023.9-2024.9</t>
  </si>
  <si>
    <t>平罗县崇岗镇人民政府</t>
  </si>
  <si>
    <t>兰丰村192户404人（脱贫户3户3人）</t>
  </si>
  <si>
    <t xml:space="preserve">    联农带农模式为“村集体+农户”，项目建成后，由村集体统一管理，对群众进行分户租赁，收取租金，可为兰丰村21户肉牛养殖户提供养殖场地，将带动每户肉牛养殖户（其中脱贫户3户3人）每年一头牛增加收益800元，并实现村集体增收16万元。能够提供就业岗位20余个，吸纳本村村民及插花移民、边缘户、低保户、困难户等村民就近务工，解决就业问题，同时实现村集体发展与群众增收致富互惠互利，制定收益分配管理办法，根据年收益逐年给移民、边缘户等实现托底分红，保障村民稳定增收。</t>
  </si>
  <si>
    <r>
      <rPr>
        <sz val="11"/>
        <rFont val="仿宋_GB2312"/>
        <charset val="134"/>
      </rPr>
      <t xml:space="preserve">  </t>
    </r>
    <r>
      <rPr>
        <b/>
        <sz val="11"/>
        <rFont val="仿宋_GB2312"/>
        <charset val="134"/>
      </rPr>
      <t>一、 产出：</t>
    </r>
    <r>
      <rPr>
        <sz val="11"/>
        <rFont val="仿宋_GB2312"/>
        <charset val="134"/>
      </rPr>
      <t>新建标准化牛舍5栋、新建草料棚1栋、堆粪棚1座，配套水、电、路等基础设施；</t>
    </r>
    <r>
      <rPr>
        <b/>
        <sz val="11"/>
        <rFont val="仿宋_GB2312"/>
        <charset val="134"/>
      </rPr>
      <t>二、效益</t>
    </r>
    <r>
      <rPr>
        <sz val="11"/>
        <rFont val="仿宋_GB2312"/>
        <charset val="134"/>
      </rPr>
      <t>：可带动兰丰村21户肉牛养殖户（其中脱贫户3户3人）每年一头牛增加收益800元，全面提高养殖户经济收入，改善脱贫户的生活；</t>
    </r>
    <r>
      <rPr>
        <b/>
        <sz val="11"/>
        <rFont val="仿宋_GB2312"/>
        <charset val="134"/>
      </rPr>
      <t>三、满意度</t>
    </r>
    <r>
      <rPr>
        <sz val="11"/>
        <rFont val="仿宋_GB2312"/>
        <charset val="134"/>
      </rPr>
      <t>：资金使用合规率100%；项目（工程）验收合规率100%；当年开工率100%；任务完成及时率100%；当年完工率100%；受益群众满意度≥95%。</t>
    </r>
  </si>
  <si>
    <t>崇岗镇人民政府</t>
  </si>
  <si>
    <t>谷亮</t>
  </si>
  <si>
    <t>平罗县宝丰镇宝丰村2023-2024年菌菇大棚建设项目</t>
  </si>
  <si>
    <t>项目概算总投资165.86万元，资金来源：自治区衔接资金150万元，主要新建5座72米*12米轻钢结构大棚，每座大棚配建3米*5米耳房以及水电等基础设施工程；其他资金15.86万元用于支付项目管理费等。</t>
  </si>
  <si>
    <t>宝丰镇宝丰村</t>
  </si>
  <si>
    <t>2023-2024</t>
  </si>
  <si>
    <t>平罗县宝丰镇人民政府</t>
  </si>
  <si>
    <t>宝丰村及周边村200人</t>
  </si>
  <si>
    <t>该项目以“党支部+合作社+农户”为运营模式，持续大力发展设施菌菇种植产业，以党建引领、合作社牵头、农民参与的合作方式共谋发展、共享收益，走上了一条发展特色菌菇产业引领群众开启幸福生活的道路。项目运营后管理运作需要一定的人力，预计提供长期工作岗位15个，带动周边养殖户200人参与，年底村集体经济分红预计增加20万元，充分发挥联农带农效应。</t>
  </si>
  <si>
    <r>
      <rPr>
        <b/>
        <sz val="11"/>
        <rFont val="仿宋_GB2312"/>
        <charset val="134"/>
      </rPr>
      <t>一、产出目标</t>
    </r>
    <r>
      <rPr>
        <sz val="11"/>
        <rFont val="仿宋_GB2312"/>
        <charset val="134"/>
      </rPr>
      <t>：数量指标：建设菌菇种植大棚≥5座；建设配套耳房≥5座；建设配套设施≥5套；</t>
    </r>
    <r>
      <rPr>
        <b/>
        <sz val="11"/>
        <rFont val="仿宋_GB2312"/>
        <charset val="134"/>
      </rPr>
      <t>二、效益目标</t>
    </r>
    <r>
      <rPr>
        <sz val="11"/>
        <rFont val="仿宋_GB2312"/>
        <charset val="134"/>
      </rPr>
      <t xml:space="preserve">：预计带动就业岗位200个，壮大村集体经济收入20万元以上。
</t>
    </r>
    <r>
      <rPr>
        <b/>
        <sz val="11"/>
        <rFont val="仿宋_GB2312"/>
        <charset val="134"/>
      </rPr>
      <t>三、群众满意度：</t>
    </r>
    <r>
      <rPr>
        <sz val="11"/>
        <rFont val="仿宋_GB2312"/>
        <charset val="134"/>
      </rPr>
      <t xml:space="preserve">收益群众满意度在95%以上。
</t>
    </r>
  </si>
  <si>
    <t>宝丰镇人民政府</t>
  </si>
  <si>
    <t>王瑞</t>
  </si>
  <si>
    <t>高庄乡高庄村日光温室建设项目（二期）</t>
  </si>
  <si>
    <t>该项目总投资370万元，自治区地方债资金300万元用于建设设施温棚8座；供水、供电等附属配套工程及等。其他资金70万元用于支付场地平整及项目管理费用等。</t>
  </si>
  <si>
    <t>高庄乡高庄村</t>
  </si>
  <si>
    <t>高庄村60户165人（脱贫人口6户15人）</t>
  </si>
  <si>
    <t>高庄乡高庄村日光温室建设项目（一期）是以“党支部+合作社+企业+农户”为运营模式，大力发展设施蔬菜和高端瓜果产业，以党建引领、村企合作、农民参与的合作方式共谋发展、共享收益，走上了一条发展果蔬特色产业引领群众开启幸福生活的道路。温棚管理运作需要大量的人力，高庄村日光温室从播种育苗、肥水管理、病虫害防治、适时采收的各个环节，预计提供长期务工岗位6个、临时务工岗位30多个，可带动脱贫人口6户15人，每人每年收益1.3万元，年底村集体经济分红预计收益群众1400余人，充分发挥联农带农效应。</t>
  </si>
  <si>
    <r>
      <rPr>
        <b/>
        <sz val="11"/>
        <rFont val="仿宋_GB2312"/>
        <charset val="134"/>
      </rPr>
      <t>一、产出目标：</t>
    </r>
    <r>
      <rPr>
        <sz val="11"/>
        <rFont val="仿宋_GB2312"/>
        <charset val="134"/>
      </rPr>
      <t>数量指标：建设新型日光温室≥8座；建设配套耳房≥8座；建设配套设施≥8套；</t>
    </r>
    <r>
      <rPr>
        <b/>
        <sz val="11"/>
        <rFont val="仿宋_GB2312"/>
        <charset val="134"/>
      </rPr>
      <t>二、效益目标：</t>
    </r>
    <r>
      <rPr>
        <sz val="11"/>
        <rFont val="仿宋_GB2312"/>
        <charset val="134"/>
      </rPr>
      <t xml:space="preserve">预计带动就业岗位50多个均增加年收入5000元左右，壮大村集体经济收入20万元以上。
</t>
    </r>
    <r>
      <rPr>
        <b/>
        <sz val="11"/>
        <rFont val="仿宋_GB2312"/>
        <charset val="134"/>
      </rPr>
      <t>三、群众满意度：</t>
    </r>
    <r>
      <rPr>
        <sz val="11"/>
        <rFont val="仿宋_GB2312"/>
        <charset val="134"/>
      </rPr>
      <t xml:space="preserve">收益群众满意度在95%以上。
</t>
    </r>
  </si>
  <si>
    <t>头闸镇现代育种中心建设项目</t>
  </si>
  <si>
    <t>项目2023年计划安排资金138万元。资金来源：地方债资金138万元。主要建设内容包括配套灌溉工程、电气工程；购置补温设备、育种育苗床、 立体栽培架。</t>
  </si>
  <si>
    <t>头闸镇西永惠村</t>
  </si>
  <si>
    <t>2022年6-2023年6月</t>
  </si>
  <si>
    <t>平罗县头闸镇人民政府</t>
  </si>
  <si>
    <t>西永惠村52户（脱贫户2户，9人）</t>
  </si>
  <si>
    <t xml:space="preserve"> 发展“村党支部+合作社+企业+农户”的经营模式，实施订单种植，保护价收购，由合作社雇佣当地农户开展种子分拣、初加工，企业负责运输、销售，通过开展村企合作，预计实现村集体增收10万元，为附近村民提供就业岗位50余个，实现务工增收6万余元。</t>
  </si>
  <si>
    <r>
      <rPr>
        <b/>
        <sz val="11"/>
        <rFont val="仿宋_GB2312"/>
        <charset val="134"/>
      </rPr>
      <t>一、产出：</t>
    </r>
    <r>
      <rPr>
        <sz val="11"/>
        <rFont val="仿宋_GB2312"/>
        <charset val="134"/>
      </rPr>
      <t>补温设备≥1套；新型保温墙体≥2200</t>
    </r>
    <r>
      <rPr>
        <sz val="11"/>
        <rFont val="宋体"/>
        <charset val="134"/>
      </rPr>
      <t>㎡</t>
    </r>
    <r>
      <rPr>
        <sz val="11"/>
        <rFont val="仿宋_GB2312"/>
        <charset val="134"/>
      </rPr>
      <t>；新建育苗温床≥1120</t>
    </r>
    <r>
      <rPr>
        <sz val="11"/>
        <rFont val="宋体"/>
        <charset val="134"/>
      </rPr>
      <t>㎡</t>
    </r>
    <r>
      <rPr>
        <sz val="11"/>
        <rFont val="仿宋_GB2312"/>
        <charset val="134"/>
      </rPr>
      <t>；</t>
    </r>
    <r>
      <rPr>
        <b/>
        <sz val="11"/>
        <rFont val="仿宋_GB2312"/>
        <charset val="134"/>
      </rPr>
      <t>二、效益</t>
    </r>
    <r>
      <rPr>
        <sz val="11"/>
        <rFont val="仿宋_GB2312"/>
        <charset val="134"/>
      </rPr>
      <t>：村集体收入每年增加≥10万元；农户收入每年增加≥3500元；受益脱贫人口数≥6人；受益总人口≥50人；</t>
    </r>
    <r>
      <rPr>
        <b/>
        <sz val="11"/>
        <rFont val="仿宋_GB2312"/>
        <charset val="134"/>
      </rPr>
      <t>三、群众满意度</t>
    </r>
    <r>
      <rPr>
        <sz val="11"/>
        <rFont val="仿宋_GB2312"/>
        <charset val="134"/>
      </rPr>
      <t>：农户满意度≥95%；</t>
    </r>
  </si>
  <si>
    <t>头闸镇人民政府</t>
  </si>
  <si>
    <t>马亚西</t>
  </si>
  <si>
    <t>陶乐镇庙庙湖村现代农业示范园区日光温室续建及道路硬化（一、三期）项目</t>
  </si>
  <si>
    <t>该项目预算总投资208.45万元，资金来源：地方债资金191万元用于日光温室配配套耳房及前面包砖铺设等基础设施建设；其他资金17.45万元用于支付项目管理费用等。</t>
  </si>
  <si>
    <t>2022年9月-2023年3月</t>
  </si>
  <si>
    <t>庙庙湖村/60户/200人（其中脱贫户10户50人）</t>
  </si>
  <si>
    <t>采取“扶贫产业联合党支部+合作社+企业+农户”和“联合社+企业”的运营模式，联合社与企业签订土地流转、技术管理、产销订单，企业提供种苗、水肥、技术等，统一品种、统一标准，村集体经济与龙头企业捆绑发展。带动60余户群众(其中脱贫户10户）融入产业发展，200余人在家门口就业增收。</t>
  </si>
  <si>
    <r>
      <rPr>
        <b/>
        <sz val="11"/>
        <rFont val="仿宋_GB2312"/>
        <charset val="134"/>
      </rPr>
      <t>一、产出指标</t>
    </r>
    <r>
      <rPr>
        <sz val="11"/>
        <rFont val="仿宋_GB2312"/>
        <charset val="134"/>
      </rPr>
      <t>（一）数量指标：新建日光温室数量≥24座耳房。（二）质量指标：项目（工程）验收合格率100%。（三）时效指标：任务完成率100%；当年资金支付率95%。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：受益群众满意度97%。</t>
    </r>
  </si>
  <si>
    <t>黄渠桥镇万家营村日光温室建设项目（二期）</t>
  </si>
  <si>
    <r>
      <rPr>
        <sz val="11"/>
        <rFont val="仿宋_GB2312"/>
        <charset val="134"/>
      </rPr>
      <t>该项目预算总投资447.59万元，其中自治区衔接资金200万元用于新建6座日光温室，建筑面积约8917</t>
    </r>
    <r>
      <rPr>
        <sz val="11"/>
        <rFont val="宋体"/>
        <charset val="134"/>
      </rPr>
      <t>㎡</t>
    </r>
    <r>
      <rPr>
        <sz val="11"/>
        <rFont val="仿宋_GB2312"/>
        <charset val="134"/>
      </rPr>
      <t>，配套铺设给水外网，架设电力外网，硬化项目区道路等基础设施；地方债资金200万元用于新建6座耳房，建筑面积约8917</t>
    </r>
    <r>
      <rPr>
        <sz val="11"/>
        <rFont val="宋体"/>
        <charset val="134"/>
      </rPr>
      <t>㎡</t>
    </r>
    <r>
      <rPr>
        <sz val="11"/>
        <rFont val="仿宋_GB2312"/>
        <charset val="134"/>
      </rPr>
      <t>，配套铺设给水外网，架设电力外网，硬化项目区道路等基础设施；其他资金40余万元用于支付项目设计、监理等间接费。</t>
    </r>
  </si>
  <si>
    <t>黄渠桥镇万家营村</t>
  </si>
  <si>
    <t>2023.03-2023.10</t>
  </si>
  <si>
    <t>平罗县黄渠桥镇人民政府</t>
  </si>
  <si>
    <t>黄渠桥镇万家营村50户150人（其中脱贫户3户，监测对象2户，困难户8户）</t>
  </si>
  <si>
    <t>日光温室以发展特色蔬菜种植产业为主，由集体经济合作社主导种植、生产和销售管理，并采用合作社经营与脱贫户经营相结合的方式，大力发展以新型职业农民、脱贫户适度经营、作业外包服务与绿色农业为主要内容的现代农业，预计带动困难户、脱贫户、监测户及一般户等50户增收致富，每户平均年增长收入5000元，实现在带动群众致富增收的同时促进村级特色产业不断发展壮大。</t>
  </si>
  <si>
    <r>
      <rPr>
        <b/>
        <sz val="11"/>
        <rFont val="仿宋_GB2312"/>
        <charset val="134"/>
      </rPr>
      <t>产出指标：</t>
    </r>
    <r>
      <rPr>
        <sz val="11"/>
        <rFont val="仿宋_GB2312"/>
        <charset val="134"/>
      </rPr>
      <t>1.新建日光温室≥12座；2.建筑面积≥17835</t>
    </r>
    <r>
      <rPr>
        <sz val="11"/>
        <rFont val="方正书宋_GBK"/>
        <charset val="134"/>
      </rPr>
      <t>㎡</t>
    </r>
    <r>
      <rPr>
        <sz val="11"/>
        <rFont val="仿宋_GB2312"/>
        <charset val="134"/>
      </rPr>
      <t xml:space="preserve">；3.项目区道路硬化面积≥144㎡；4.当年资金支出率≥95%；5.资金使用合规率100%；6.当年完成率100%。
</t>
    </r>
    <r>
      <rPr>
        <b/>
        <sz val="11"/>
        <rFont val="仿宋_GB2312"/>
        <charset val="134"/>
      </rPr>
      <t>效益指标：</t>
    </r>
    <r>
      <rPr>
        <sz val="11"/>
        <rFont val="仿宋_GB2312"/>
        <charset val="134"/>
      </rPr>
      <t xml:space="preserve">提高村民经济收入；带动脱贫人口增收；带动设施农业发展。
</t>
    </r>
    <r>
      <rPr>
        <b/>
        <sz val="11"/>
        <rFont val="仿宋_GB2312"/>
        <charset val="134"/>
      </rPr>
      <t>满意度指标：</t>
    </r>
    <r>
      <rPr>
        <sz val="11"/>
        <rFont val="仿宋_GB2312"/>
        <charset val="134"/>
      </rPr>
      <t>受益群众满意度≥95%。</t>
    </r>
  </si>
  <si>
    <t>黄渠桥镇人民政府</t>
  </si>
  <si>
    <t>郭新惠</t>
  </si>
  <si>
    <t>平罗县红崖子乡红瑞村沙漠瓜菜日光温室四期建设项目</t>
  </si>
  <si>
    <t>该项目预算总投资927.51万元，资金来源：中央衔接资金及其他资金。中央衔接资金400万元主要用于建设20座温室大棚，其他资金527.51万元主要用于建设4座温室大棚，24座耳房以及配套给水外网工程、电力外网工程、道路工程、场地平整及土方换填等附属设施。</t>
  </si>
  <si>
    <t>2023年2月-2024年6月</t>
  </si>
  <si>
    <t>红瑞村/24户/120人（其中脱贫户20户100人）</t>
  </si>
  <si>
    <t>红瑞村沙漠瓜菜种植园区采取“党组织+企业+合作社+农户”的运作模式，由红瑞村经济合作社，与农户签订租赁协议，由企业提供种苗、技术指导、订单销售等综合性服务，实行规模化、标准化生产，产业化经营，带动合作社健康发展，既有效盘活万亩沙荒地资源，又增加了村集体经济收入。预计推动24户村民从事瓜果蔬菜种植，带动村民收入60000元/座/年，同时将每年为村经济合作社创收9.6万元，助推红瑞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</si>
  <si>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（一）数量指标：日光温室≥24座；耳房≥24座。（二）质量指标：项目（工程）验收合格率100%。（三）时效指标：任务完成率100%；当年资金支付率95%。</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</si>
  <si>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2023年红崖子乡红翔新村标准化瓜菜基地日光温室建设项目</t>
  </si>
  <si>
    <t>该项目预算总投资215.88万元，资金来源：中央衔接资金及其他资金。中央衔接资金161万元用于建设6座日光温室，其他资金54.88万元主要用于建设6座耳房以及给水、电力、场地平整及种植土换填工程。</t>
  </si>
  <si>
    <t>红翔新村/6户/30人（其中脱贫户6户30人）</t>
  </si>
  <si>
    <t>红翔新村日光温室大棚依托红翔沙漠甜瓜专业合作社进行运营。采取“村委会+合作社+基地+农户”的发展模式，由合作社提供种苗、技术指导和产品销售，主要种植品种甜瓜、樱桃番茄、西红柿、大葱、芹菜等。大棚建成种植后，每棚年均利润6万元左右；可带动6户移民直接参与种植，带动就业20人以上。每年为村经济合作社创收2.4万元，助推红翔新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</si>
  <si>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（一）数量指标：日光温室≥6座；耳房≥6座。（二）质量指标：项目（工程）验收合格率100%。（三）时效指标：任务完成率100%；当年资金支付率95%。</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</si>
  <si>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平罗县红崖子乡红瑞村沙漠瓜菜日光温室三期建设项目</t>
  </si>
  <si>
    <t>该项目2023年计划安排资金344万元，资金来源：中央衔接资金及其他资金。中央衔接资金341万元主要用于10座温室大棚建设，10座耳房建设，其他资金3万元用于道路硬化。</t>
  </si>
  <si>
    <t>红瑞村/53户/260人（其中脱贫户50户250人）</t>
  </si>
  <si>
    <t>该项目正在实施，已解决120余人在施工现场就业。待项目建设完成后，依托企业带动，采用租赁经营、承包分红、劳务投入等方式，采取“党组织+企业+合作社+农户”的运作模式，由红瑞村经济合作社，与农户签订租赁协议，由企业提供种苗、技术指导、订单销售等综合性服务，实行规模化、标准化生产，产业化经营，带动合作社健康发展，既有效盘活万亩沙荒地资源，又增加了村集体经济收入。预计推动50户村民从事瓜果蔬菜种植，带动村民收入60000元/座/年，同时将每年为村经济合作社创收21万元，助推红瑞村村集体经济发展，有效促进种植业规模化发展，为巩固和拓展脱贫攻坚成果打下坚实基础。</t>
  </si>
  <si>
    <r>
      <rPr>
        <b/>
        <sz val="11"/>
        <rFont val="仿宋_GB2312"/>
        <charset val="134"/>
      </rPr>
      <t>一、产出指标</t>
    </r>
    <r>
      <rPr>
        <sz val="11"/>
        <rFont val="仿宋_GB2312"/>
        <charset val="134"/>
      </rPr>
      <t>（一）数量指标：日光温室≥10座；耳房≥10座，受益群众满意度≥95%；资金使用合规率100%。（二）质量指标：项目（工程）验收合格率100%。（三）时效指标：任务完成率100%；当年资金支付率97%。</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</si>
  <si>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红崖子乡红瑞村沙漠瓜菜日光温室二期建设项目</t>
  </si>
  <si>
    <t>该项目预算总投资132万元，资金来源：地方债。地方债资金132万元用于道路硬化、土方换填工程。</t>
  </si>
  <si>
    <t>2021-2023</t>
  </si>
  <si>
    <t>红瑞村/25户/130人（其中脱贫户23户120人）</t>
  </si>
  <si>
    <r>
      <rPr>
        <b/>
        <sz val="11"/>
        <rFont val="仿宋_GB2312"/>
        <charset val="134"/>
      </rPr>
      <t>一、产出指标</t>
    </r>
    <r>
      <rPr>
        <sz val="11"/>
        <rFont val="仿宋_GB2312"/>
        <charset val="134"/>
      </rPr>
      <t>（一）数量指标：道路硬化≥1500米；土方换填≥6351立方米。（二）质量指标：项目（工程）验收合格率100%。（三）时效指标：任务完成率100%；当年资金支付率100%。</t>
    </r>
    <r>
      <rPr>
        <b/>
        <sz val="11"/>
        <rFont val="仿宋_GB2312"/>
        <charset val="134"/>
      </rPr>
      <t>二、效益指标</t>
    </r>
    <r>
      <rPr>
        <sz val="11"/>
        <rFont val="仿宋_GB2312"/>
        <charset val="134"/>
      </rPr>
      <t>（一）经济效益指标：1.通过标准化种殖，产业化经营，带动合作社健康发展，既有效盘活万亩沙荒地资源，又增加了村集体经济收入。2.带动增加脱贫户及监测户收入。（二）社会效益指标：1.生产生活改善。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</si>
  <si>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红崖子乡红翔新村经果林种植项目</t>
  </si>
  <si>
    <t>项目计划投资30万元，资金来源：自治区衔接资金。30万元用于栽植1000株红梅杏、1000株桃树、1000株李子树。</t>
  </si>
  <si>
    <t>红翔新村</t>
  </si>
  <si>
    <t>通过项目实施，激励农户发展种植业积极性，待经济林挂果后，增加农户收入，也可以美化红翔新村巷道环境。</t>
  </si>
  <si>
    <r>
      <rPr>
        <b/>
        <sz val="11"/>
        <rFont val="仿宋_GB2312"/>
        <charset val="134"/>
      </rPr>
      <t>一、产出指标</t>
    </r>
    <r>
      <rPr>
        <sz val="11"/>
        <rFont val="仿宋_GB2312"/>
        <charset val="134"/>
      </rPr>
      <t>（一）数量指标：红杏梅≥1000株；桃树≥1000株，李子树≥1000株。（二）质量指标：项目（工程）验收合格率100%。（三）时效指标：任务完成率100%；当年资金支付率100%。</t>
    </r>
    <r>
      <rPr>
        <b/>
        <sz val="11"/>
        <rFont val="仿宋_GB2312"/>
        <charset val="134"/>
      </rPr>
      <t>二、效益指标</t>
    </r>
    <r>
      <rPr>
        <sz val="11"/>
        <rFont val="仿宋_GB2312"/>
        <charset val="134"/>
      </rPr>
      <t>（一）经济效益指标：1.增加脱贫户及监测户收入。（二）社会效益指标：1.改善红翔新村人居环境。</t>
    </r>
    <r>
      <rPr>
        <b/>
        <sz val="11"/>
        <rFont val="仿宋_GB2312"/>
        <charset val="134"/>
      </rPr>
      <t>三、服务满意度指标</t>
    </r>
    <r>
      <rPr>
        <sz val="11"/>
        <rFont val="仿宋_GB2312"/>
        <charset val="134"/>
      </rPr>
      <t>：受益群众满意度97%。</t>
    </r>
  </si>
  <si>
    <t>高庄乡高庄村日光温室建设项目（一期）</t>
  </si>
  <si>
    <t>该项目总投资170万元，地方债资金146万元用于修建日光温室2座、耳房2间，园区道路、供水、供电等附属配套工程及场地平整等。</t>
  </si>
  <si>
    <t>2022.7-2023.6</t>
  </si>
  <si>
    <t>高庄村60户165人（脱贫人口5户11人）</t>
  </si>
  <si>
    <t>高庄乡高庄村日光温室建设项目（一期）是以“党支部+合作社+企业+农户”为运营模式，大力发展设施蔬菜和高端瓜果产业，以党建引领、村企合作、农民参与的合作方式共谋发展、共享收益，走上了一条发展果蔬特色产业引领群众开启幸福生活的道路。温棚管理运作需要大量的人力，高庄村日光温室从播种育苗、肥水管理、病虫害防治、适时采收的各个环节，目前已提供长期务工岗位6个、临时务工岗位30多个，年预计带动脱贫户5户11人，增加收入1.2万元/人。年底村集体经济分红预计收益群众1400余人，充分发挥联农带农效应。</t>
  </si>
  <si>
    <r>
      <rPr>
        <b/>
        <sz val="11"/>
        <rFont val="仿宋_GB2312"/>
        <charset val="134"/>
      </rPr>
      <t>一、产出目标：</t>
    </r>
    <r>
      <rPr>
        <sz val="11"/>
        <rFont val="仿宋_GB2312"/>
        <charset val="134"/>
      </rPr>
      <t>（一）数量指标：建设新型日光温室≥2座；建设配套耳房≥2座；建设配套设施≥2套； （二）质量目标：资金使用合规率100%；项目（工程）验收合规率100%；（三）时效目标：当年开工率100%；任务完成及时率100%；当年完工率100%；</t>
    </r>
    <r>
      <rPr>
        <b/>
        <sz val="11"/>
        <rFont val="仿宋_GB2312"/>
        <charset val="134"/>
      </rPr>
      <t>二、效益目标：</t>
    </r>
    <r>
      <rPr>
        <sz val="11"/>
        <rFont val="仿宋_GB2312"/>
        <charset val="134"/>
      </rPr>
      <t>带动增加脱贫人口增收，改善脱贫人口生产生活，提高村民经济收入，激发群众内生动力；</t>
    </r>
    <r>
      <rPr>
        <b/>
        <sz val="11"/>
        <rFont val="仿宋_GB2312"/>
        <charset val="134"/>
      </rPr>
      <t>三、服务满意度指标：</t>
    </r>
    <r>
      <rPr>
        <sz val="11"/>
        <rFont val="仿宋_GB2312"/>
        <charset val="134"/>
      </rPr>
      <t xml:space="preserve"> 受益群众满意度≥95%。</t>
    </r>
  </si>
  <si>
    <t>高庄乡北长渠村设施温棚建设项目</t>
  </si>
  <si>
    <t>项目计划总投资100万元。资金来源：地方债资金100万元，计划建设新型设施温棚3座；配套供水、供电等基础设施。</t>
  </si>
  <si>
    <t>高庄乡北长渠村</t>
  </si>
  <si>
    <t>312户874人（脱贫人口2户6人）</t>
  </si>
  <si>
    <t>高庄乡北长渠村设施温棚建设项目，采取党建+项目+企业+农户的发展思路，由村集体经济合作组织自主经营，村集体资金注入经济合作社，村经济合作社负责经营运行，项目建成后增加就业岗位3个，临时就业岗位12个，年预计带动脱贫户2户6人，增加收入1万元/人。村集体增加收入10万元以上</t>
  </si>
  <si>
    <r>
      <rPr>
        <b/>
        <sz val="11"/>
        <rFont val="仿宋_GB2312"/>
        <charset val="134"/>
      </rPr>
      <t>一、产出目标：</t>
    </r>
    <r>
      <rPr>
        <sz val="11"/>
        <rFont val="仿宋_GB2312"/>
        <charset val="134"/>
      </rPr>
      <t>（一）数量指标：建设新型日光温室≥3座；建设配套耳房≥3座；建设配套设施≥3套；（二）时效目标：当年开工率100%；</t>
    </r>
    <r>
      <rPr>
        <b/>
        <sz val="11"/>
        <rFont val="仿宋_GB2312"/>
        <charset val="134"/>
      </rPr>
      <t>二、效益目标：</t>
    </r>
    <r>
      <rPr>
        <sz val="11"/>
        <rFont val="仿宋_GB2312"/>
        <charset val="134"/>
      </rPr>
      <t>带动农户收益，带动脱贫人口增收。</t>
    </r>
    <r>
      <rPr>
        <b/>
        <sz val="11"/>
        <rFont val="仿宋_GB2312"/>
        <charset val="134"/>
      </rPr>
      <t>三、服务满意度指标：</t>
    </r>
    <r>
      <rPr>
        <sz val="11"/>
        <rFont val="仿宋_GB2312"/>
        <charset val="134"/>
      </rPr>
      <t>受益人口满意度100%。</t>
    </r>
  </si>
  <si>
    <t>高庄乡同进村设施温棚（三期）建设项目（少数民族发展任务）</t>
  </si>
  <si>
    <t>项目预算总投资74万元，资金来源：中央衔接资金74万元，计划建设新型设施温棚2座，配套供水供电等设施。</t>
  </si>
  <si>
    <t>2023.3-2023.9</t>
  </si>
  <si>
    <t>统战部（民宗局）</t>
  </si>
  <si>
    <t>95户423人（其中脱贫户10户25人）</t>
  </si>
  <si>
    <t>高庄乡同进村设施温棚三期建设项目，采取党支部+合作社+农户的经营模式，依托一期、二期的33座设施温棚，形成了规模的蔬菜种植基地，增加就业岗位32个，带动同进村、幸福村脱贫户10户25人，一般贫困户5户11人，年预计增加收入2万元/人，村集体经济收入12万元以上。</t>
  </si>
  <si>
    <r>
      <rPr>
        <b/>
        <sz val="11"/>
        <rFont val="仿宋_GB2312"/>
        <charset val="134"/>
      </rPr>
      <t>一、产出目标：</t>
    </r>
    <r>
      <rPr>
        <sz val="11"/>
        <rFont val="仿宋_GB2312"/>
        <charset val="134"/>
      </rPr>
      <t>（一）数量指标：建设新型日光温室≥2座；建设活动板房≥2座；建设配套设施≥2套；（二）质量指标：项目（工程）验收合格率100%；资金使用合规率100%；</t>
    </r>
    <r>
      <rPr>
        <b/>
        <sz val="11"/>
        <rFont val="仿宋_GB2312"/>
        <charset val="134"/>
      </rPr>
      <t>二、效益目标：</t>
    </r>
    <r>
      <rPr>
        <sz val="11"/>
        <rFont val="仿宋_GB2312"/>
        <charset val="134"/>
      </rPr>
      <t>（一）经济效益指标：</t>
    </r>
    <r>
      <rPr>
        <sz val="11"/>
        <rFont val="仿宋_GB2312"/>
        <charset val="134"/>
      </rPr>
      <t>1.</t>
    </r>
    <r>
      <rPr>
        <sz val="11"/>
        <rFont val="仿宋_GB2312"/>
        <charset val="134"/>
      </rPr>
      <t>通过规模化种殖，形成了品牌效应，从而带动瓜果蔬菜的销售，使种植户的经济收入显著提高。</t>
    </r>
    <r>
      <rPr>
        <sz val="11"/>
        <rFont val="仿宋_GB2312"/>
        <charset val="134"/>
      </rPr>
      <t>2.</t>
    </r>
    <r>
      <rPr>
        <sz val="11"/>
        <rFont val="仿宋_GB2312"/>
        <charset val="134"/>
      </rPr>
      <t>带动增加脱贫户及监测户收入。（二）社会效益指标：</t>
    </r>
    <r>
      <rPr>
        <sz val="11"/>
        <rFont val="仿宋_GB2312"/>
        <charset val="134"/>
      </rPr>
      <t>1.</t>
    </r>
    <r>
      <rPr>
        <sz val="11"/>
        <rFont val="仿宋_GB2312"/>
        <charset val="134"/>
      </rPr>
      <t>生产生活改善。</t>
    </r>
    <r>
      <rPr>
        <b/>
        <sz val="11"/>
        <rFont val="仿宋_GB2312"/>
        <charset val="134"/>
      </rPr>
      <t>三、服务满意度指标：</t>
    </r>
    <r>
      <rPr>
        <sz val="11"/>
        <rFont val="仿宋_GB2312"/>
        <charset val="134"/>
      </rPr>
      <t>受益群众满意度≥97%。</t>
    </r>
  </si>
  <si>
    <t>贾学军</t>
  </si>
  <si>
    <t>宝丰镇宝丰村少数民族发展资金项目（少数民族发展资金）</t>
  </si>
  <si>
    <t>该项目预算总投资98万元，资金来源：中央衔接资金98万元。主要建设标准化大棚3座，配套建设耳房3座。</t>
  </si>
  <si>
    <t>宝丰村60户、150人</t>
  </si>
  <si>
    <t>菌菇产业园采取“党支部+企业＋合作社+党员+农户”的发展模式，建立租棚有收益、参股有分红、务工有酬劳、特困有补助的机制，合作社组织农户以租棚创收、参股分红、务工取酬、特困帮带等方式，将带动60余户群众融入产业发展，150余人在家门口就业增收，村集体经济收入达到100万元，实现企业增效、产业增速、土地增产、农民增收，让老百姓共享乡村振兴发展成果。</t>
  </si>
  <si>
    <r>
      <rPr>
        <b/>
        <sz val="11"/>
        <rFont val="仿宋_GB2312"/>
        <charset val="134"/>
      </rPr>
      <t>一、产出目标：</t>
    </r>
    <r>
      <rPr>
        <sz val="11"/>
        <rFont val="仿宋_GB2312"/>
        <charset val="134"/>
      </rPr>
      <t>（一）数量指标：新建大棚≥3座；新建耳房≥3座；供水、供电等配套基础设施≥1处；总建筑面积≥2637平方米；总占地面积≥5094平方米。（二）质量目标：资金使用合规率100%。（三）时效目标：当年开工率≥100%；当年完成率≥100%；当年资金支付率≥97%；当年资金结余结转率＜3%。</t>
    </r>
    <r>
      <rPr>
        <b/>
        <sz val="11"/>
        <rFont val="仿宋_GB2312"/>
        <charset val="134"/>
      </rPr>
      <t>二、效益目标;</t>
    </r>
    <r>
      <rPr>
        <sz val="11"/>
        <rFont val="仿宋_GB2312"/>
        <charset val="134"/>
      </rPr>
      <t>（一）经济效益指标：1.通过规模化种殖，节约养殖成本，从而使村集体的经济收入显著提高。2.带动增加脱贫户及监测户收入。（二）社会效益指标：1.生产生活改善。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</si>
  <si>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平罗县崇岗镇崇富村设施蔬菜大棚三期项目</t>
  </si>
  <si>
    <t xml:space="preserve">    该项目预算总投资594.34万元，资金来源：地方债200万元用于新建连栋温室2座及配套安装生产用卷帘机、自动水肥一体化施肥机等设备；其他资金394.34万元用于新建日光温室10座。</t>
  </si>
  <si>
    <t>崇岗镇崇富村</t>
  </si>
  <si>
    <t>2023.02-2024.08</t>
  </si>
  <si>
    <t>崇富村314户820人</t>
  </si>
  <si>
    <t xml:space="preserve">    联农带农模式为“村集体+农户”，项目建成后，由村集体经营管理，实现村集体增收32万元，给村集体经济发展注入新的活力；能够提供就业岗位40余个，吸纳本村村民就近务工，解决就业问题，同时实现村集体发展与群众增收致富互惠互利，制定收益分配管理办法，根据大棚年收益逐年给移民、边缘户等实现托底分红，保障村民稳定增收。设施蔬菜大棚的建设将有效调整崇岗镇种植业结构，发展设施蔬菜产业，根据市场需求，按需种植蔬菜，提高土地产出和经济效益，将整个大棚经济效益最大化。</t>
  </si>
  <si>
    <r>
      <rPr>
        <b/>
        <sz val="11"/>
        <rFont val="仿宋_GB2312"/>
        <charset val="134"/>
      </rPr>
      <t xml:space="preserve"> 一、产出：</t>
    </r>
    <r>
      <rPr>
        <sz val="11"/>
        <rFont val="仿宋_GB2312"/>
        <charset val="134"/>
      </rPr>
      <t>新建四季日光温室10座，连栋温室2座，配套安装生产用卷帘机、自动水肥一体化施肥机等设备，配套建设温室水利设施等；</t>
    </r>
    <r>
      <rPr>
        <b/>
        <sz val="11"/>
        <rFont val="仿宋_GB2312"/>
        <charset val="134"/>
      </rPr>
      <t>二、效益：</t>
    </r>
    <r>
      <rPr>
        <sz val="11"/>
        <rFont val="仿宋_GB2312"/>
        <charset val="134"/>
      </rPr>
      <t>通过项目建设，可带动崇富村40余人就业，解决附近村民就业问题，提高村民经济收入，并实现村集体增收32万元；</t>
    </r>
    <r>
      <rPr>
        <b/>
        <sz val="11"/>
        <rFont val="仿宋_GB2312"/>
        <charset val="134"/>
      </rPr>
      <t>三、满意度</t>
    </r>
    <r>
      <rPr>
        <sz val="11"/>
        <rFont val="仿宋_GB2312"/>
        <charset val="134"/>
      </rPr>
      <t>：资金使用合规率100%；项目（工程）验收合规率100%；当年开工率100%；任务完成及时率100%；当年完工率100%；激发群众内生动力；受益群众满意度≥95%。</t>
    </r>
  </si>
  <si>
    <t>城关镇沿河村设施农业产业园（一期）</t>
  </si>
  <si>
    <t>项目总投资360.89万，其中，中央衔接资金240万元：建设新型材料大棚8座，包括主体钢架、南北侧基柱柱桩及拱架底座、棚内走道、山墙钢桁架、后屋面与北墙、拱架椭圆管型棚架及保温材料；地方债资金110万：在上段膜及上风口下安装防兜水热镀锌钢网,保温被采用“橡塑复抗老化膜全防水长寿命四季保温被”棚膜和防虫网、太阳能集散热系统、其他资金10.89万元用于部分配套水、路、电等附属设施建设。</t>
  </si>
  <si>
    <t>城关镇沿河村</t>
  </si>
  <si>
    <t>2023.2-2024.2</t>
  </si>
  <si>
    <t>平罗县城关镇人民政府</t>
  </si>
  <si>
    <t>沿河村121户、小兴墩村102户、步口桥村441户</t>
  </si>
  <si>
    <t>通过“村集体+经营主体+农户”的运营模式，示范带动农户和经营主体16户（其中监测户5户：小兴墩村1户、二闸1户、三闸1户、前卫村1户、星火村1户）），涉及30多人；间接带动农户50多户，涉及60多人；安排就业人口60多人，每座大棚年租金2万元，增加村集体收入16万元。通过项目的实施盘活闲置设施农业资源，进一步扩大城关镇设施农业产业规模，推动发展集休闲观光、采摘实践为一体的现代设施农业新模式，提高村集体收入，带动周边群众就业，增加农民收益，并带动二三产业发展。</t>
  </si>
  <si>
    <r>
      <rPr>
        <b/>
        <sz val="11"/>
        <rFont val="仿宋_GB2312"/>
        <charset val="134"/>
      </rPr>
      <t>产出</t>
    </r>
    <r>
      <rPr>
        <sz val="11"/>
        <rFont val="仿宋_GB2312"/>
        <charset val="134"/>
      </rPr>
      <t>:新建新型材料大棚8座，配套水、路、电等附属设施。</t>
    </r>
    <r>
      <rPr>
        <b/>
        <sz val="11"/>
        <rFont val="仿宋_GB2312"/>
        <charset val="134"/>
      </rPr>
      <t>:效益</t>
    </r>
    <r>
      <rPr>
        <sz val="11"/>
        <rFont val="仿宋_GB2312"/>
        <charset val="134"/>
      </rPr>
      <t>:带动农户和经营主体16户（其中监测户5户：小兴墩村1户、二闸1户、三闸1户、前卫村1户、星火村1户），每座大棚年收益6万多元，全面提高农户经济收入，改善农户生活；</t>
    </r>
    <r>
      <rPr>
        <b/>
        <sz val="11"/>
        <rFont val="仿宋_GB2312"/>
        <charset val="134"/>
      </rPr>
      <t xml:space="preserve">满意度: </t>
    </r>
    <r>
      <rPr>
        <sz val="11"/>
        <rFont val="仿宋_GB2312"/>
        <charset val="134"/>
      </rPr>
      <t>资金使用合规率100%;项目(工程)验收合规率100%;当年开工率100%;任务完成及时率100%;当年充工率100%;受益群众满意度≥95%。</t>
    </r>
  </si>
  <si>
    <t>城关镇人民政府</t>
  </si>
  <si>
    <t>李涛</t>
  </si>
  <si>
    <t>城关镇沿河村设施农业产业园（二期）</t>
  </si>
  <si>
    <t>项目总投资398.91万，自治区衔接资金360万元：建设新型材料大棚主体钢架、南北侧基柱柱桩及拱架底座、棚内走道、山墙钢桁架、后屋面与北墙、拱架椭圆管型棚架及保温材料；新建标示标牌、配套水、路、电等附属设施。
地方债资金38.91万：在上段膜及上风口下安装防兜水热镀锌钢网,保温被采用“橡塑复抗老化膜全防水长寿命四季保温被”棚膜和防虫网、太阳能集散热系统。</t>
  </si>
  <si>
    <t>2023.2-2024.6</t>
  </si>
  <si>
    <t>通过“村集体+经营主体+农户”的运营模式，示范带动农户和经营主体18户（（其中监测户5户：小兴墩村1户、二闸1户、三闸1户、前卫村1户、星火村1户）），涉及40多人；间接带动农户50多户，涉及60多人；安排就业人口60多人，每座大棚年租金2万元，增加村集体收入20万元，通过项目的实施盘活闲置设施农业资源，进一步扩大城关镇设施农业产业规模，推动发展集休闲观光、采摘实践为一体的现代设施农业新模式，提高村集体收入，带动周边群众就业，增加农民收益，并带动二三产业发展。</t>
  </si>
  <si>
    <r>
      <rPr>
        <b/>
        <sz val="11"/>
        <rFont val="仿宋_GB2312"/>
        <charset val="134"/>
      </rPr>
      <t>产出:</t>
    </r>
    <r>
      <rPr>
        <sz val="11"/>
        <rFont val="仿宋_GB2312"/>
        <charset val="134"/>
      </rPr>
      <t>新建新型材料大棚10座，配套水、路、电等附属设施。:</t>
    </r>
    <r>
      <rPr>
        <b/>
        <sz val="11"/>
        <rFont val="仿宋_GB2312"/>
        <charset val="134"/>
      </rPr>
      <t>效益:</t>
    </r>
    <r>
      <rPr>
        <sz val="11"/>
        <rFont val="仿宋_GB2312"/>
        <charset val="134"/>
      </rPr>
      <t>带动农户和经营主体18户（（其中监测户5户：小兴墩村1户、二闸1户、三闸1户、前卫村1户、星火村1户）），每座大棚年收益6万多元，全面提高农户经济收入，改善农户生活；</t>
    </r>
    <r>
      <rPr>
        <b/>
        <sz val="11"/>
        <rFont val="仿宋_GB2312"/>
        <charset val="134"/>
      </rPr>
      <t>满意度:</t>
    </r>
    <r>
      <rPr>
        <sz val="11"/>
        <rFont val="仿宋_GB2312"/>
        <charset val="134"/>
      </rPr>
      <t xml:space="preserve"> 资金使用合规率100%;项目(工程)验收合规率100%;当年开工率100%;任务完成及时率100%;当年充工率100%;受益群众满意度≥95%。</t>
    </r>
  </si>
  <si>
    <t>宝丰镇宝丰村菌菇种植示范产业园项目</t>
  </si>
  <si>
    <t xml:space="preserve">该项目预算总投资679.25万元，资金来源：闽宁资金600万元。建设标准化大棚10栋，冷库一栋1000平方米，分拣车间1栋1238平方米；其他资金79.25万元，配套建设砂砾石路一条及水电管网。     </t>
  </si>
  <si>
    <r>
      <rPr>
        <b/>
        <sz val="11"/>
        <rFont val="仿宋_GB2312"/>
        <charset val="134"/>
      </rPr>
      <t>数量目标：</t>
    </r>
    <r>
      <rPr>
        <sz val="11"/>
        <rFont val="仿宋_GB2312"/>
        <charset val="134"/>
      </rPr>
      <t>新建标准化大棚≥10座；新建冷库面积≥1000</t>
    </r>
    <r>
      <rPr>
        <sz val="11"/>
        <rFont val="方正书宋_GBK"/>
        <charset val="134"/>
      </rPr>
      <t>㎡</t>
    </r>
    <r>
      <rPr>
        <sz val="11"/>
        <rFont val="仿宋_GB2312"/>
        <charset val="134"/>
      </rPr>
      <t>；新建分拣车间面积≥1238</t>
    </r>
    <r>
      <rPr>
        <sz val="11"/>
        <rFont val="方正书宋_GBK"/>
        <charset val="134"/>
      </rPr>
      <t>㎡</t>
    </r>
    <r>
      <rPr>
        <sz val="11"/>
        <rFont val="仿宋_GB2312"/>
        <charset val="134"/>
      </rPr>
      <t>；</t>
    </r>
    <r>
      <rPr>
        <b/>
        <sz val="11"/>
        <rFont val="仿宋_GB2312"/>
        <charset val="134"/>
      </rPr>
      <t>效益指标：</t>
    </r>
    <r>
      <rPr>
        <sz val="11"/>
        <rFont val="仿宋_GB2312"/>
        <charset val="134"/>
      </rPr>
      <t>受益群众满意度≥95%；</t>
    </r>
    <r>
      <rPr>
        <b/>
        <sz val="11"/>
        <rFont val="仿宋_GB2312"/>
        <charset val="134"/>
      </rPr>
      <t>质量指标：</t>
    </r>
    <r>
      <rPr>
        <sz val="11"/>
        <rFont val="仿宋_GB2312"/>
        <charset val="134"/>
      </rPr>
      <t>资金使用合规率100%。</t>
    </r>
  </si>
  <si>
    <t>（二）加工流通项目（5个）</t>
  </si>
  <si>
    <t>产地初加工和精深加工</t>
  </si>
  <si>
    <t>通伏乡金堂桥村经济合作社优质粮食工程仓储烘干项目</t>
  </si>
  <si>
    <r>
      <rPr>
        <sz val="11"/>
        <rFont val="仿宋_GB2312"/>
        <charset val="134"/>
      </rPr>
      <t>该项目预算总投资392万元，资金来源：自治区衔接资金300万元,用于1285</t>
    </r>
    <r>
      <rPr>
        <sz val="11"/>
        <rFont val="宋体"/>
        <charset val="134"/>
      </rPr>
      <t>㎡</t>
    </r>
    <r>
      <rPr>
        <sz val="11"/>
        <rFont val="仿宋_GB2312"/>
        <charset val="134"/>
      </rPr>
      <t>库房建设，128</t>
    </r>
    <r>
      <rPr>
        <sz val="11"/>
        <rFont val="宋体"/>
        <charset val="134"/>
      </rPr>
      <t>㎡</t>
    </r>
    <r>
      <rPr>
        <sz val="11"/>
        <rFont val="仿宋_GB2312"/>
        <charset val="134"/>
      </rPr>
      <t>生产管理用房建设及场地硬化3000</t>
    </r>
    <r>
      <rPr>
        <sz val="11"/>
        <rFont val="宋体"/>
        <charset val="134"/>
      </rPr>
      <t>㎡</t>
    </r>
    <r>
      <rPr>
        <sz val="11"/>
        <rFont val="仿宋_GB2312"/>
        <charset val="134"/>
      </rPr>
      <t>，消防设施建设、围墙建设等。自筹92万元,用于烘干设备购置、地磅购买及安装等。</t>
    </r>
  </si>
  <si>
    <t>通伏乡金堂桥村</t>
  </si>
  <si>
    <t>2023.04-2024.05</t>
  </si>
  <si>
    <t>平罗县通伏乡人民政府</t>
  </si>
  <si>
    <t>金堂桥村脱贫户10户44人，监测户1户2人、通伏村脱贫户6户35人、永华村脱贫户8户45人、监测对象1户3人</t>
  </si>
  <si>
    <t>金堂桥村优质粮食初加工基地是以"金堂桥村支部+公司+农民合作社+农户"运营模式,集粮食收储、粗加工、运输、销售为一体延长性产业链条，从一产收储农作物，到二产粗加工，到三产运输、提供销售信息，配合冷链形成集约化产业链，项目建成后，增加就业岗位30余个、零工岗位100余个，带动金堂桥村脱贫户10户44人，监测户1户2人，通伏村脱贫户6户35人，永华村脱贫户8户45人，监测对象1户3人。预计年增加务工收入1.5万元/人。项目完成后可辐射金堂桥村及周边1.7万亩粮食烘干、晾晒、收储及销售等，除此之外为周边脱贫户24户、2户边缘户提供免费粮食烘干、晾晒及销售，彻底解决周边群众粮食生产安全难题。</t>
  </si>
  <si>
    <r>
      <rPr>
        <b/>
        <sz val="11"/>
        <rFont val="仿宋_GB2312"/>
        <charset val="134"/>
      </rPr>
      <t>产出目标</t>
    </r>
    <r>
      <rPr>
        <sz val="11"/>
        <rFont val="仿宋_GB2312"/>
        <charset val="134"/>
      </rPr>
      <t>：粮食收储辐射达到1.7万亩以上的粮食耕地，粮食收储、粗加工、运输、销售量在4万吨以上。</t>
    </r>
    <r>
      <rPr>
        <b/>
        <sz val="11"/>
        <rFont val="仿宋_GB2312"/>
        <charset val="134"/>
      </rPr>
      <t>效益目标</t>
    </r>
    <r>
      <rPr>
        <sz val="11"/>
        <rFont val="仿宋_GB2312"/>
        <charset val="134"/>
      </rPr>
      <t>：带动就业岗位130多个，尤其带动带动金堂桥村脱贫户10户44人，监测户1户3人，通伏村脱贫户6户35人，永华村脱贫户8户45人，监测对象1户2人。年均增加年收入1.5万元左右，壮大村集体收入20万元以上。</t>
    </r>
    <r>
      <rPr>
        <b/>
        <sz val="11"/>
        <rFont val="仿宋_GB2312"/>
        <charset val="134"/>
      </rPr>
      <t>群众满意度：</t>
    </r>
    <r>
      <rPr>
        <sz val="11"/>
        <rFont val="仿宋_GB2312"/>
        <charset val="134"/>
      </rPr>
      <t>受益群众满意≥95%。</t>
    </r>
  </si>
  <si>
    <t>通伏乡人民政府</t>
  </si>
  <si>
    <t>刘逵</t>
  </si>
  <si>
    <t>农产品仓储保鲜冷链基础设施建设</t>
  </si>
  <si>
    <t>姚伏镇瓜菜保鲜冷链建设项目</t>
  </si>
  <si>
    <t>该项目预算总投资394.26万元，资金来源：地方债及其他资金。地方债资金200万元主要建设内容：新建保鲜库、冷藏库共16座2400平方米，每座面积150平方米等，其他资金194.26万元，主要建设配套建设给水、消防、排水及电气工程。</t>
  </si>
  <si>
    <t>姚伏镇灯塔村</t>
  </si>
  <si>
    <t>2023.4-2023.5</t>
  </si>
  <si>
    <t>平罗县姚伏镇人民政府</t>
  </si>
  <si>
    <t>灯塔村脱贫户4户25人、十二五15户98人，十三五2户12人</t>
  </si>
  <si>
    <t>预计村集体收入增加5万元，辐射带动周边农户季节性就业50余人。引进企业主体采取“公司+基地+农户”模式，项目建成后，通过资产入股、收益分红模式，将进一步培育壮大姚伏镇优势特色产业，拓宽蔬菜外销渠道、强化品牌培育，加强县域商业体系建设促进农村消费，针对蔬菜产业初加工能力弱、链条短、抵御市场风险能力弱、产品附加值低等问题，着力解决农产品出村“最后一公里”问题,对于补齐现代农业基础设施短板、扩大农业有效投资、增加农民收入、促进农业产业和农产品消费“双升级”意义重大。</t>
  </si>
  <si>
    <r>
      <rPr>
        <b/>
        <sz val="11"/>
        <rFont val="仿宋_GB2312"/>
        <charset val="134"/>
      </rPr>
      <t>一、产出指标</t>
    </r>
    <r>
      <rPr>
        <sz val="11"/>
        <rFont val="仿宋_GB2312"/>
        <charset val="134"/>
      </rPr>
      <t>（一）数量指标：新建冷库≥16座，配套基础设施基本完善，（二）质量指标：资金使用合规率100%；项目（工程）验收合格率100%；（三）时效指标：当年开工率100%；当年完成率100%；当年资金支出率97%；当年资金结余结转率3%；（四）成本指冷库建设投入资金≥40.66万元/座</t>
    </r>
    <r>
      <rPr>
        <b/>
        <sz val="11"/>
        <rFont val="仿宋_GB2312"/>
        <charset val="134"/>
      </rPr>
      <t>；二、效益指标</t>
    </r>
    <r>
      <rPr>
        <sz val="11"/>
        <rFont val="仿宋_GB2312"/>
        <charset val="134"/>
      </rPr>
      <t>（一）经济效益指标：提高村民经济收入≥0.82万元；带动脱贫人口增收≥1.02万元（二）社会效益指标：示范带动作用持续带动；基层凝聚力持续提高；（三）可持续影响指标：项目使用年限≥50年群众满意度：</t>
    </r>
    <r>
      <rPr>
        <b/>
        <sz val="11"/>
        <rFont val="仿宋_GB2312"/>
        <charset val="134"/>
      </rPr>
      <t>三、群众满意度：</t>
    </r>
    <r>
      <rPr>
        <sz val="11"/>
        <rFont val="仿宋_GB2312"/>
        <charset val="134"/>
      </rPr>
      <t>受益群众满意≥95%。</t>
    </r>
  </si>
  <si>
    <t>姚伏镇人民政府</t>
  </si>
  <si>
    <t>张瑞</t>
  </si>
  <si>
    <t>头闸镇双渠村田头市场及冷藏仓储项目</t>
  </si>
  <si>
    <t>该项目预算总投资485万元，资金来源：自治区衔接资金300万元，主要用于建设新建钢结构棚1座1200平米、无墙体，200吨冷库1座，300平米分拣车间一座，场地及道路硬化6000平米，出入口桥涵及围栏；其他资金185万元，主要用于土方回填9000立方，附属用房5间及配套基础设施建设。</t>
  </si>
  <si>
    <t>头闸镇双渠村</t>
  </si>
  <si>
    <t>2023年6月-2024年6月</t>
  </si>
  <si>
    <t>双渠村148户（其中脱贫户7户，34人）</t>
  </si>
  <si>
    <t>发展“村党支部+合作社+企业+农户”的经营模式，通过开展村企合作，实施订单种植，保护价收购，鼓励带动农户种植瓜菜作物，由合作社雇佣当地农户开展瓜菜分拣、冷藏，企业负责运输、销售，农户可通过务工和合作社分红的方式，增加收入。预计带动23户务工，创造务工收入138000元，预计带动148户农户直接参与种植加工等，创造经营性收入456000元，预计村集体收入20万元。</t>
  </si>
  <si>
    <r>
      <rPr>
        <b/>
        <sz val="11"/>
        <rFont val="仿宋_GB2312"/>
        <charset val="134"/>
      </rPr>
      <t>一、产出指标</t>
    </r>
    <r>
      <rPr>
        <sz val="11"/>
        <rFont val="仿宋_GB2312"/>
        <charset val="134"/>
      </rPr>
      <t>：新建保鲜冷库≥1座；新建交易大棚≥1200</t>
    </r>
    <r>
      <rPr>
        <sz val="11"/>
        <rFont val="宋体"/>
        <charset val="134"/>
      </rPr>
      <t>㎡</t>
    </r>
    <r>
      <rPr>
        <sz val="11"/>
        <rFont val="仿宋_GB2312"/>
        <charset val="134"/>
      </rPr>
      <t>；完成混凝土路面硬化≥6000</t>
    </r>
    <r>
      <rPr>
        <sz val="11"/>
        <rFont val="宋体"/>
        <charset val="134"/>
      </rPr>
      <t>㎡</t>
    </r>
    <r>
      <rPr>
        <sz val="11"/>
        <rFont val="仿宋_GB2312"/>
        <charset val="134"/>
      </rPr>
      <t>；</t>
    </r>
    <r>
      <rPr>
        <b/>
        <sz val="11"/>
        <rFont val="仿宋_GB2312"/>
        <charset val="134"/>
      </rPr>
      <t>二、效益指标</t>
    </r>
    <r>
      <rPr>
        <sz val="11"/>
        <rFont val="仿宋_GB2312"/>
        <charset val="134"/>
      </rPr>
      <t>：创造经营性收入≥45万元；村集体收入每年增加≥20万元；农户收入每年增加≥4000元；受益脱贫人口数≥15人；受益总人口≥140人；</t>
    </r>
    <r>
      <rPr>
        <b/>
        <sz val="11"/>
        <rFont val="仿宋_GB2312"/>
        <charset val="134"/>
      </rPr>
      <t>三、群众满意度</t>
    </r>
    <r>
      <rPr>
        <sz val="11"/>
        <rFont val="仿宋_GB2312"/>
        <charset val="134"/>
      </rPr>
      <t>：农户满意度≥96%；</t>
    </r>
  </si>
  <si>
    <t>高仁乡八顷村瓜菜保鲜库及田头市场建设项目</t>
  </si>
  <si>
    <r>
      <rPr>
        <sz val="11"/>
        <rFont val="仿宋_GB2312"/>
        <charset val="134"/>
      </rPr>
      <t>该项目预算总投资730万元，资金来源：申请自治区财政衔接补助资金200万元，主要建设建设保鲜库及田头市场，规划占地面积8000</t>
    </r>
    <r>
      <rPr>
        <sz val="11"/>
        <rFont val="方正书宋_GBK"/>
        <charset val="134"/>
      </rPr>
      <t>㎡</t>
    </r>
    <r>
      <rPr>
        <sz val="11"/>
        <rFont val="仿宋_GB2312"/>
        <charset val="134"/>
      </rPr>
      <t>，总建筑面积3500</t>
    </r>
    <r>
      <rPr>
        <sz val="11"/>
        <rFont val="方正书宋_GBK"/>
        <charset val="134"/>
      </rPr>
      <t>㎡</t>
    </r>
    <r>
      <rPr>
        <sz val="11"/>
        <rFont val="仿宋_GB2312"/>
        <charset val="134"/>
      </rPr>
      <t>，其中分交易大棚1800</t>
    </r>
    <r>
      <rPr>
        <sz val="11"/>
        <rFont val="方正书宋_GBK"/>
        <charset val="134"/>
      </rPr>
      <t>㎡</t>
    </r>
    <r>
      <rPr>
        <sz val="11"/>
        <rFont val="仿宋_GB2312"/>
        <charset val="134"/>
      </rPr>
      <t>，其他资金530万元主要建设保鲜库1500</t>
    </r>
    <r>
      <rPr>
        <sz val="11"/>
        <rFont val="方正书宋_GBK"/>
        <charset val="134"/>
      </rPr>
      <t>㎡</t>
    </r>
    <r>
      <rPr>
        <sz val="11"/>
        <rFont val="仿宋_GB2312"/>
        <charset val="134"/>
      </rPr>
      <t>及配套基础设施，保鲜库建筑高度6m，结构形式为门式钢架等。</t>
    </r>
  </si>
  <si>
    <t>高仁乡八顷村</t>
  </si>
  <si>
    <t>平罗县高仁乡人民政府</t>
  </si>
  <si>
    <t>八顷村脱贫户8户49人，其他一般户39户，103人。</t>
  </si>
  <si>
    <t xml:space="preserve">发展“村党支部+合作社+企业+农户”的经营模式，由合作社主导经营，通过雇佣农户务工和分红的方式，增加农户收入。
</t>
  </si>
  <si>
    <r>
      <rPr>
        <b/>
        <sz val="11"/>
        <rFont val="仿宋_GB2312"/>
        <charset val="134"/>
      </rPr>
      <t>一、产出指标：</t>
    </r>
    <r>
      <rPr>
        <sz val="11"/>
        <rFont val="仿宋_GB2312"/>
        <charset val="134"/>
      </rPr>
      <t>新建保鲜冷库≥1000</t>
    </r>
    <r>
      <rPr>
        <sz val="11"/>
        <rFont val="方正书宋_GBK"/>
        <charset val="134"/>
      </rPr>
      <t>㎡</t>
    </r>
    <r>
      <rPr>
        <sz val="11"/>
        <rFont val="仿宋_GB2312"/>
        <charset val="134"/>
      </rPr>
      <t>；新建交易大棚≥1000</t>
    </r>
    <r>
      <rPr>
        <sz val="11"/>
        <rFont val="方正书宋_GBK"/>
        <charset val="134"/>
      </rPr>
      <t>㎡</t>
    </r>
    <r>
      <rPr>
        <sz val="11"/>
        <rFont val="仿宋_GB2312"/>
        <charset val="134"/>
      </rPr>
      <t>；</t>
    </r>
    <r>
      <rPr>
        <b/>
        <sz val="11"/>
        <rFont val="仿宋_GB2312"/>
        <charset val="134"/>
      </rPr>
      <t>二、效益指标：</t>
    </r>
    <r>
      <rPr>
        <sz val="11"/>
        <rFont val="仿宋_GB2312"/>
        <charset val="134"/>
      </rPr>
      <t>村集体收入每年增加≥20万元；受益脱贫人口数≥20人；受益总人口≥150人；</t>
    </r>
    <r>
      <rPr>
        <b/>
        <sz val="11"/>
        <rFont val="仿宋_GB2312"/>
        <charset val="134"/>
      </rPr>
      <t>三、群众满意度：</t>
    </r>
    <r>
      <rPr>
        <sz val="11"/>
        <rFont val="仿宋_GB2312"/>
        <charset val="134"/>
      </rPr>
      <t>受益群众满意度≥95%；</t>
    </r>
  </si>
  <si>
    <t>高仁乡人民政府</t>
  </si>
  <si>
    <t>王苓苓</t>
  </si>
  <si>
    <t>2023年红崖子乡红翔新村瓜菜保鲜冷库建设项目</t>
  </si>
  <si>
    <t>该项目预算总投资399.18万元.资金来源：中央衔接及其他资金。中央衔接资金350万元，主要用于建设保鲜冷库1座，分拣车间1座，其他资金49.18万元主要用于建设场地混凝土硬化及道路硬化。</t>
  </si>
  <si>
    <t>2023年3月-2024年6月</t>
  </si>
  <si>
    <t>红翔新村/10户/50人（其中脱贫户8户40人</t>
  </si>
  <si>
    <t>有效带动红翔新村种植业发展，延长红翔新村种植业产业链，带动就业10人以上。每年为村经济合作社创收2万元，助推红翔新村村集体经济发展，有效促进种植业规模化发展，为巩固和拓展脱贫攻坚成果打下坚实基础。</t>
  </si>
  <si>
    <r>
      <rPr>
        <b/>
        <sz val="11"/>
        <rFont val="仿宋_GB2312"/>
        <charset val="134"/>
      </rPr>
      <t>一、产出指标</t>
    </r>
    <r>
      <rPr>
        <sz val="11"/>
        <rFont val="仿宋_GB2312"/>
        <charset val="134"/>
      </rPr>
      <t>（一）数量指标：保险冷库≥1座；分拣车间≥1座。（二）质量指标：项目（工程）验收合格率100%。（三）时效指标：任务完成率100%；当年资金支付率95%。</t>
    </r>
    <r>
      <rPr>
        <b/>
        <sz val="11"/>
        <rFont val="仿宋_GB2312"/>
        <charset val="134"/>
      </rPr>
      <t>二、效益指标</t>
    </r>
    <r>
      <rPr>
        <sz val="11"/>
        <rFont val="仿宋_GB2312"/>
        <charset val="134"/>
      </rPr>
      <t>（一）经济效益指标：1.延长产业链，增加村集体经济收入。2.带动增加脱贫户及监测户收入。（二）社会效益指标：1.生产生活改善。</t>
    </r>
    <r>
      <rPr>
        <b/>
        <sz val="11"/>
        <rFont val="仿宋_GB2312"/>
        <charset val="134"/>
      </rPr>
      <t>三、服务满意度指标：</t>
    </r>
    <r>
      <rPr>
        <sz val="11"/>
        <rFont val="仿宋_GB2312"/>
        <charset val="134"/>
      </rPr>
      <t>受益群众满意度97%。</t>
    </r>
  </si>
  <si>
    <t>（三）配套设施项目（包括小型农田水利设施、产业园区）18个</t>
  </si>
  <si>
    <t>配套基础设施</t>
  </si>
  <si>
    <t>姚伏镇优质瓜菜集配中心室外配套基础设施建设项目</t>
  </si>
  <si>
    <r>
      <rPr>
        <sz val="11"/>
        <rFont val="仿宋_GB2312"/>
        <charset val="134"/>
      </rPr>
      <t>该项目预算总投资378.2万元，资金来源：中央衔接及其他资金。中央衔接资金350万元，主要建设室外场地及新建消防水池一座，道路水泥混凝土硬化10932</t>
    </r>
    <r>
      <rPr>
        <sz val="11"/>
        <rFont val="方正书宋_GBK"/>
        <charset val="134"/>
      </rPr>
      <t>㎡</t>
    </r>
    <r>
      <rPr>
        <sz val="11"/>
        <rFont val="仿宋_GB2312"/>
        <charset val="134"/>
      </rPr>
      <t>等，其他资金28.2万元，建设道牙石1950米。</t>
    </r>
  </si>
  <si>
    <t>2023年3月-2023年12月</t>
  </si>
  <si>
    <t>项目实行“公司+农民合作社+农户”模式，采取资产入股收益分红模式，预计村集体收入增加5万元，辐射带动周边农户季节性就业50余人，项目建成后，拉动农产品初加工、冷链物流、电子商务和农业社会化服务等产业协同发展，延伸蔬菜种植加工产业链，提升蔬菜产品附加值。</t>
  </si>
  <si>
    <r>
      <rPr>
        <b/>
        <sz val="11"/>
        <rFont val="仿宋_GB2312"/>
        <charset val="134"/>
      </rPr>
      <t>一、产出指标</t>
    </r>
    <r>
      <rPr>
        <sz val="11"/>
        <rFont val="仿宋_GB2312"/>
        <charset val="134"/>
      </rPr>
      <t>（一）数量指标：混凝土硬化≥10932平方米；混凝土道牙≥1950米；新建消防池≥1座；（二）质量指标：资金使用合规率100%；项目（工程）验收合格率100%；（三）时效指标：当年开工率100%；当年完成率100%；当年资金支出率97%；当年资金结余结转率3%；（四）成本指标混凝土硬化投入资金≥175.01元/平方米；混凝土道牙投入资金≥37.33元/米；消防池投入资金≥158.91万元/座；</t>
    </r>
    <r>
      <rPr>
        <b/>
        <sz val="11"/>
        <rFont val="仿宋_GB2312"/>
        <charset val="134"/>
      </rPr>
      <t>二、效益指标（</t>
    </r>
    <r>
      <rPr>
        <sz val="11"/>
        <rFont val="仿宋_GB2312"/>
        <charset val="134"/>
      </rPr>
      <t>一）经济效益指标：提高村民经济收入≥1.1万元；带动脱贫人口增收≥1.3万元（二）社会效益指标：示范带动作用持续带动；基层凝聚力持续提高；（三）可持续影响指标：项目使用年限≥50年</t>
    </r>
    <r>
      <rPr>
        <b/>
        <sz val="11"/>
        <rFont val="仿宋_GB2312"/>
        <charset val="134"/>
      </rPr>
      <t>三、服务满意度指标：</t>
    </r>
    <r>
      <rPr>
        <sz val="11"/>
        <rFont val="仿宋_GB2312"/>
        <charset val="134"/>
      </rPr>
      <t>受益群众满意度97%。</t>
    </r>
  </si>
  <si>
    <t>陶乐镇马太沟村肉羊养殖园区基础设施配套项目</t>
  </si>
  <si>
    <r>
      <rPr>
        <sz val="11"/>
        <rFont val="仿宋_GB2312"/>
        <charset val="134"/>
      </rPr>
      <t>该项目预算总投资200万元，资金来源：自治区资金200万元，主要用于建设混凝土道路5568</t>
    </r>
    <r>
      <rPr>
        <sz val="11"/>
        <rFont val="方正书宋_GBK"/>
        <charset val="134"/>
      </rPr>
      <t>㎡</t>
    </r>
    <r>
      <rPr>
        <sz val="11"/>
        <rFont val="仿宋_GB2312"/>
        <charset val="134"/>
      </rPr>
      <t>，高1.8米围墙763米及消防水池、消毒池、等配套设施。</t>
    </r>
  </si>
  <si>
    <t>陶乐镇马太沟村</t>
  </si>
  <si>
    <t>2023年5月-2024年5月</t>
  </si>
  <si>
    <t>马太沟村/316户/741人（其中监测对象1户1人）</t>
  </si>
  <si>
    <t>该养殖园区由马太沟村经济合作社管理运营，通过统一采购、统一防疫、统一管理、统一配合饲料、统一销售的“五统一”经营管理方式，带动零散养殖户从“各自为战”向标准化、科学化、规模化的“抱团发展”模式转变，切实提升科学化管理水平，提高肉羊养殖效益。项目建成后，可有效改善马太沟村人居环境，提高养殖户养殖效益，每年为村集体带来20万元以上收益，实现村集体经济壮大、养殖户稳定增收的良好局面。</t>
  </si>
  <si>
    <r>
      <rPr>
        <b/>
        <sz val="11"/>
        <rFont val="仿宋_GB2312"/>
        <charset val="134"/>
      </rPr>
      <t>一、产出指标</t>
    </r>
    <r>
      <rPr>
        <sz val="11"/>
        <rFont val="仿宋_GB2312"/>
        <charset val="134"/>
      </rPr>
      <t>（一）数量指标：新建草料加工车间≥1栋；新建青储池≥1处；新建圈舍≥6栋。（二）质量指标：项目（工程）验收合格率100%。（三）时效指标：任务完成率100%；当年资金支付率95%。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受益群众满意度96%。</t>
    </r>
  </si>
  <si>
    <t>陶乐镇庙庙湖村自建四季日光温室基础设施配套建设项目</t>
  </si>
  <si>
    <r>
      <rPr>
        <sz val="11"/>
        <rFont val="仿宋_GB2312"/>
        <charset val="134"/>
      </rPr>
      <t xml:space="preserve">该项目预算总投资184.94万元，资金来源：中央衔接及其他资金。中央资金180万主要用于（1）室外给水系统：给水水源取自现有已建供水管网，。绿化灌溉管 道与室外给水管道连接处设置独立阀门井，控制每个棚间灌溉用水。（2）室外供电系统：外网工程量： YJLV22-4*240 直埋 1000 米、YJLV22-4*16 直埋 800 米、电表箱 1 台。（3）室外硬化工程：本项目配套建设混凝土道路一条，长 x 宽： 305.0mx4.0m，硬化总面积：1220 </t>
    </r>
    <r>
      <rPr>
        <sz val="11"/>
        <rFont val="方正书宋_GBK"/>
        <charset val="134"/>
      </rPr>
      <t>㎡。其他资金</t>
    </r>
    <r>
      <rPr>
        <sz val="11"/>
        <rFont val="仿宋_GB2312"/>
        <charset val="134"/>
      </rPr>
      <t>4.94万元</t>
    </r>
    <r>
      <rPr>
        <sz val="11"/>
        <rFont val="方正书宋_GBK"/>
        <charset val="134"/>
      </rPr>
      <t>用于耳房配套面包砖硬化。</t>
    </r>
  </si>
  <si>
    <t>2023年3月-2024年3月</t>
  </si>
  <si>
    <t>庙庙湖村/10户/50人（其中脱贫户2户10人）</t>
  </si>
  <si>
    <t>带动农户劳动就业50人次，通过完善基础设施，带动农户生产积极性。</t>
  </si>
  <si>
    <r>
      <rPr>
        <b/>
        <sz val="11"/>
        <rFont val="仿宋_GB2312"/>
        <charset val="134"/>
      </rPr>
      <t>一、产出指标</t>
    </r>
    <r>
      <rPr>
        <sz val="11"/>
        <rFont val="仿宋_GB2312"/>
        <charset val="134"/>
      </rPr>
      <t>（一）数量指标：新建电表箱数量≥1台；新建外网数量≥1800米；新建硬化道路面积≥1220平方米（二）质量指标：项目（工程）验收合格率100%。（三）时效指标：任务完成率100%；当年资金支付率95%。</t>
    </r>
    <r>
      <rPr>
        <b/>
        <sz val="11"/>
        <rFont val="仿宋_GB2312"/>
        <charset val="134"/>
      </rPr>
      <t>二、效益指标</t>
    </r>
    <r>
      <rPr>
        <sz val="11"/>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1"/>
        <rFont val="仿宋_GB2312"/>
        <charset val="134"/>
      </rPr>
      <t>三、服务满意度指标</t>
    </r>
    <r>
      <rPr>
        <sz val="11"/>
        <rFont val="仿宋_GB2312"/>
        <charset val="134"/>
      </rPr>
      <t>：受益群众满意度96%。</t>
    </r>
  </si>
  <si>
    <t>平罗县高仁乡乐牧高仁肉牛养殖园区电力改造工程</t>
  </si>
  <si>
    <t>该项目预算总投资73.16万元，资金来源：地方债及其他资金。其中地方债73万元用于新建电缆排管通道0.9km，电缆井5座；新铺电缆1.9km；移装2根架空光纤线路0.4km，地埋敷设2根光纤线路1km及其配套设施。其他资金0.16万元作为预备费。</t>
  </si>
  <si>
    <t>高仁乡</t>
  </si>
  <si>
    <t>2023年3月-2023年6月</t>
  </si>
  <si>
    <t>平罗县农业农村局</t>
  </si>
  <si>
    <t>红瑞村/30户/150人（其中脱贫户25户125人）</t>
  </si>
  <si>
    <t>带动农户劳动就业20人次，通过完善基础设施，带动产业发展，调动农户生产积极性。</t>
  </si>
  <si>
    <r>
      <rPr>
        <b/>
        <sz val="11"/>
        <rFont val="仿宋_GB2312"/>
        <charset val="134"/>
      </rPr>
      <t>一、产出指标</t>
    </r>
    <r>
      <rPr>
        <sz val="11"/>
        <rFont val="仿宋_GB2312"/>
        <charset val="134"/>
      </rPr>
      <t>（一）数量指标：新建电缆井≥5座；新铺电缆≥1.9km；移装架空光纤线路≥0.4km；地埋敷设光纤线路≥1km；（二）质量指标：项目（工程）验收合格率100%。（三）时效指标：任务完成率100%；当年资金支付率95%。</t>
    </r>
    <r>
      <rPr>
        <b/>
        <sz val="11"/>
        <rFont val="仿宋_GB2312"/>
        <charset val="134"/>
      </rPr>
      <t>二、效益指标</t>
    </r>
    <r>
      <rPr>
        <sz val="11"/>
        <rFont val="仿宋_GB2312"/>
        <charset val="134"/>
      </rPr>
      <t>（一）经济效益指标：1.通过改善养殖园区用电环境，提高生产效率，促进产业发展。2.带动增加脱贫户及监测户收入。（二）社会效益指标：1.生产生活改善。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</si>
  <si>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农业农村局</t>
  </si>
  <si>
    <t>万晓山</t>
  </si>
  <si>
    <t>红崖子乡草畜一体化养殖示范园区供水管道工程</t>
  </si>
  <si>
    <t>该项目预算总投资124万元，资金来源：地方债资金124万元，主要铺设主管道905m，支管665m，入场区管道铺设835m，配套拉管、镇墩、分水井等配套设施。</t>
  </si>
  <si>
    <t>红崖子乡</t>
  </si>
  <si>
    <t>带动农户劳动就业40人次，通过完善基础设施，带动产业发展，调动农户生产积极性。</t>
  </si>
  <si>
    <r>
      <rPr>
        <b/>
        <sz val="11"/>
        <rFont val="仿宋_GB2312"/>
        <charset val="134"/>
      </rPr>
      <t>一、产出指标</t>
    </r>
    <r>
      <rPr>
        <sz val="11"/>
        <rFont val="仿宋_GB2312"/>
        <charset val="134"/>
      </rPr>
      <t>（一）数量指标：铺设主支管道≥5375m；配套建筑物≥30个。（二）质量指标：项目（工程）验收合格率100%。（三）时效指标：任务完成率100%；当年资金支付率95%。</t>
    </r>
    <r>
      <rPr>
        <b/>
        <sz val="11"/>
        <rFont val="仿宋_GB2312"/>
        <charset val="134"/>
      </rPr>
      <t>二、效益指标</t>
    </r>
    <r>
      <rPr>
        <sz val="11"/>
        <rFont val="仿宋_GB2312"/>
        <charset val="134"/>
      </rPr>
      <t>（一）经济效益指标：1.通过改善园区用水环境，提高生产效率，促进产业发展。2.带动增加脱贫户及监测户收入。（二）社会效益指标：1.生产生活改善。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</si>
  <si>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灵沙乡灵沙村肉牛养殖场基础设施建设项目（三期）</t>
  </si>
  <si>
    <t>该项目预算总投资393万元，资金来源: 中央衔接资金350万元，主要铺设给水管网2144米，配套成品混凝士消火栓井17座(包含消火栓系统);预制成品混凝土分户水表井、阀门井共17座，对场区内防疫沟开挖及回填总长3277m；其他资金43万元，用于铺设排水主管3140米，配套建设排水检查井96座，雨水排出口4座;建设过路钢带增强聚乙烯螺旋波纹管276米。其他资金43万元用于部分基础设施配套建设及前期费等。</t>
  </si>
  <si>
    <t>灵沙乡灵沙村</t>
  </si>
  <si>
    <t>2022年6月-2023年9月</t>
  </si>
  <si>
    <t>灵沙乡11个村200户、1500人（其中脱贫户10户42人，监测对象1户6人</t>
  </si>
  <si>
    <t>带动30户出户入园农户，带动14个合作社扩大养殖规模，解决用工500余人。</t>
  </si>
  <si>
    <r>
      <rPr>
        <b/>
        <sz val="11"/>
        <rFont val="仿宋_GB2312"/>
        <charset val="134"/>
      </rPr>
      <t>一、产出指标</t>
    </r>
    <r>
      <rPr>
        <sz val="10"/>
        <rFont val="仿宋_GB2312"/>
        <charset val="134"/>
      </rPr>
      <t>（一）数量指标：1.给水管网铺设≥2144m；2.排水管网铺设≥3100米。（二）质量指标：项目（工程）验收合格率100%。（三）时效指标：任务完成率100%；当年资金支付率95%。</t>
    </r>
    <r>
      <rPr>
        <b/>
        <sz val="10"/>
        <rFont val="仿宋_GB2312"/>
        <charset val="134"/>
      </rPr>
      <t>二、效益指标</t>
    </r>
    <r>
      <rPr>
        <sz val="10"/>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0"/>
        <rFont val="仿宋_GB2312"/>
        <charset val="134"/>
      </rPr>
      <t>三、服务满意度指标：</t>
    </r>
    <r>
      <rPr>
        <sz val="10"/>
        <rFont val="仿宋_GB2312"/>
        <charset val="134"/>
      </rPr>
      <t>受益群众满意度97%。</t>
    </r>
  </si>
  <si>
    <t>灵沙乡灵沙村肉牛养殖场基础设施建设项目（二期）</t>
  </si>
  <si>
    <r>
      <rPr>
        <sz val="11"/>
        <rFont val="仿宋_GB2312"/>
        <charset val="134"/>
      </rPr>
      <t>该项目预算总投资74万元，资金来源：地方债资金73万元，主要用于建设肉牛养殖场内基础道路，长1520m，6m宽基础道路，面积为9120</t>
    </r>
    <r>
      <rPr>
        <sz val="11"/>
        <rFont val="方正书宋_GBK"/>
        <charset val="134"/>
      </rPr>
      <t>㎡</t>
    </r>
    <r>
      <rPr>
        <sz val="11"/>
        <rFont val="仿宋_GB2312"/>
        <charset val="134"/>
      </rPr>
      <t>。</t>
    </r>
  </si>
  <si>
    <t>2022年4月-2023年2月</t>
  </si>
  <si>
    <t>灵沙乡11个村200户、1500人（其中脱贫户3户10人，监测对象1户7人。</t>
  </si>
  <si>
    <r>
      <rPr>
        <b/>
        <sz val="11"/>
        <rFont val="仿宋_GB2312"/>
        <charset val="134"/>
      </rPr>
      <t>一、产出指标</t>
    </r>
    <r>
      <rPr>
        <sz val="10"/>
        <rFont val="仿宋_GB2312"/>
        <charset val="134"/>
      </rPr>
      <t>（一）数量指标：1.新建基础道路≥8400</t>
    </r>
    <r>
      <rPr>
        <sz val="10"/>
        <rFont val="宋体"/>
        <charset val="134"/>
      </rPr>
      <t>㎡</t>
    </r>
    <r>
      <rPr>
        <sz val="10"/>
        <rFont val="仿宋_GB2312"/>
        <charset val="134"/>
      </rPr>
      <t>。（二）质量指标：项目（工程）验收合格率100%。（三）时效指标：任务完成率100%；当年资金支付率95%。</t>
    </r>
    <r>
      <rPr>
        <b/>
        <sz val="10"/>
        <rFont val="仿宋_GB2312"/>
        <charset val="134"/>
      </rPr>
      <t>二、效益指标</t>
    </r>
    <r>
      <rPr>
        <sz val="10"/>
        <rFont val="仿宋_GB2312"/>
        <charset val="134"/>
      </rPr>
      <t>（一）经济效益指标：1.通过规模化养殖，节约养殖成本，缩短养殖周期，带动肉牛生产销售，从而使养殖农户的经济收入显著提高。2.带动增加脱贫户及监测户收入。（二）社会效益指标：1.生产生活改善。</t>
    </r>
    <r>
      <rPr>
        <b/>
        <sz val="10"/>
        <rFont val="仿宋_GB2312"/>
        <charset val="134"/>
      </rPr>
      <t>三、服务满意度指标：</t>
    </r>
    <r>
      <rPr>
        <sz val="10"/>
        <rFont val="仿宋_GB2312"/>
        <charset val="134"/>
      </rPr>
      <t>受益群众满意度96%。</t>
    </r>
  </si>
  <si>
    <t>宝丰镇中方村南大滩肉牛养殖园区完善项目</t>
  </si>
  <si>
    <t xml:space="preserve">该项目预算总投资387.01万元，资金来源：中央衔接及其他资金。中央衔接资金350万元，主要建设6.5*3.6m管理用房九栋，建筑面积为210.6平方米，散水混凝土硬化97.2平方米。3m宽混凝土硬化路3852平方米，饲喂通道2520平方米。 新建青储池38座，地面混凝土硬化6824.80平方米。 新建粪污堆放棚1座，地面混凝土硬化260平方米。其他资金37.01万元，建设1.8米高铁艺围栏。 </t>
  </si>
  <si>
    <t>宝丰镇中方村</t>
  </si>
  <si>
    <t>中方村312户、987人</t>
  </si>
  <si>
    <t>采取党支部+合作社+农户的经营模式，将带动200人农户通过就近务工的方式，预计人均增收3710元；通过养殖大户的带动辐射，引导周边群众发展养殖增加收入，以此促动全镇肉牛养殖产业的规模化、规范化发展，预计带动养殖户每户年可出栏育成肉牛13至16头，平均养殖户每户每年可实现纯收入82500元左右；依靠饲养牛所产生粪便，建立起“植物—动物—生物”良性循环过程，促进种植、养殖、加工综合生态农业的发展，累计受益人数达到987人。</t>
  </si>
  <si>
    <r>
      <rPr>
        <b/>
        <sz val="11"/>
        <rFont val="仿宋_GB2312"/>
        <charset val="134"/>
      </rPr>
      <t>一、产出目标：</t>
    </r>
    <r>
      <rPr>
        <sz val="11"/>
        <rFont val="仿宋_GB2312"/>
        <charset val="134"/>
      </rPr>
      <t>（一）数量指标：新建管理用房≥9栋；新建管理用房面积≥210.6</t>
    </r>
    <r>
      <rPr>
        <sz val="11"/>
        <rFont val="宋体"/>
        <charset val="134"/>
      </rPr>
      <t>㎡</t>
    </r>
    <r>
      <rPr>
        <sz val="11"/>
        <rFont val="仿宋_GB2312"/>
        <charset val="134"/>
      </rPr>
      <t>；硬化道路面积≥3949.2</t>
    </r>
    <r>
      <rPr>
        <sz val="11"/>
        <rFont val="宋体"/>
        <charset val="134"/>
      </rPr>
      <t>㎡</t>
    </r>
    <r>
      <rPr>
        <sz val="11"/>
        <rFont val="仿宋_GB2312"/>
        <charset val="134"/>
      </rPr>
      <t>；饲料通道面积≥2520</t>
    </r>
    <r>
      <rPr>
        <sz val="11"/>
        <rFont val="宋体"/>
        <charset val="134"/>
      </rPr>
      <t>㎡</t>
    </r>
    <r>
      <rPr>
        <sz val="11"/>
        <rFont val="仿宋_GB2312"/>
        <charset val="134"/>
      </rPr>
      <t>；新建青储池≥38座；新建粪污堆放棚≥1座；新建铁艺围栏≥1465m；（二）质量目标：资金使用合规率100%。（三）时效目标：当年开工率≥100%；当年完成率≥100%；当年资金支付率≥97%；当年资金结余结转率＜3%。</t>
    </r>
    <r>
      <rPr>
        <b/>
        <sz val="11"/>
        <rFont val="仿宋_GB2312"/>
        <charset val="134"/>
      </rPr>
      <t>二、效益目标;</t>
    </r>
    <r>
      <rPr>
        <sz val="11"/>
        <rFont val="仿宋_GB2312"/>
        <charset val="134"/>
      </rPr>
      <t>（一）经济效益指标：1.通过规模化种殖，节约养殖成本，从而使村集体的经济收入显著提高。2.带动增加脱贫户及监测户收入。（二）社会效益指标：1.生产生活改善。</t>
    </r>
    <r>
      <rPr>
        <b/>
        <sz val="11"/>
        <rFont val="仿宋_GB2312"/>
        <charset val="134"/>
      </rPr>
      <t>三、服务满意度指标：</t>
    </r>
    <r>
      <rPr>
        <sz val="11"/>
        <rFont val="仿宋_GB2312"/>
        <charset val="134"/>
      </rPr>
      <t>受益群众满意度≥95%。</t>
    </r>
  </si>
  <si>
    <t>配套基础设施建设</t>
  </si>
  <si>
    <t>奶产业科技创新孵化中心场地平整项目</t>
  </si>
  <si>
    <t>该项目预算总投资137.45万元，资金来源：地方债资金130万元主要对孵化中心进行平整场地120亩。</t>
  </si>
  <si>
    <t>红翔新村30户/90人</t>
  </si>
  <si>
    <t>带动农户劳动就业100人次，通过完善基础设施，带动产业发展，调动农户生产积极性。</t>
  </si>
  <si>
    <r>
      <rPr>
        <b/>
        <sz val="11"/>
        <rFont val="仿宋_GB2312"/>
        <charset val="134"/>
      </rPr>
      <t>一、产出指标</t>
    </r>
    <r>
      <rPr>
        <sz val="11"/>
        <rFont val="仿宋_GB2312"/>
        <charset val="134"/>
      </rPr>
      <t>（一）数量指标：平整场地≥72003.6平方米；厂区道路铺设≥6000平方米；配套建设广告牌≥1座。（二）质量指标：项目（工程）验收合格率100%。（三）时效指标：任务完成率100%；当年资金支付率95%。</t>
    </r>
    <r>
      <rPr>
        <b/>
        <sz val="11"/>
        <rFont val="仿宋_GB2312"/>
        <charset val="134"/>
      </rPr>
      <t>二、效益指标</t>
    </r>
    <r>
      <rPr>
        <sz val="11"/>
        <rFont val="仿宋_GB2312"/>
        <charset val="134"/>
      </rPr>
      <t>（一）经济效益指标：1.通过夯实项目实施基础，促进整体项目进度，促进产业发展。2.带动增加脱贫户及监测户收入。（二）社会效益指标：1.生产生活改善。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</si>
  <si>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宝丰镇中方村南大滩牛羊出户入园基础设施建设项目</t>
  </si>
  <si>
    <r>
      <rPr>
        <sz val="11"/>
        <rFont val="仿宋_GB2312"/>
        <charset val="134"/>
      </rPr>
      <t>该项目预算总投资83万元，资金来源：地方债资金83万元，维修辅路2310</t>
    </r>
    <r>
      <rPr>
        <sz val="11"/>
        <rFont val="宋体"/>
        <charset val="134"/>
      </rPr>
      <t>㎡</t>
    </r>
    <r>
      <rPr>
        <sz val="11"/>
        <rFont val="仿宋_GB2312"/>
        <charset val="134"/>
      </rPr>
      <t>。</t>
    </r>
  </si>
  <si>
    <t>项目的实施将使中方村312户、987人的出行更加便利，预计带动40人通过就近务工的方式提高收入，同时，项目的实施有效解决了南大滩牛羊养殖园区交通运输难题，极大促进了中方村牛羊养殖业的发展。</t>
  </si>
  <si>
    <r>
      <rPr>
        <b/>
        <sz val="11"/>
        <rFont val="仿宋_GB2312"/>
        <charset val="134"/>
      </rPr>
      <t>数量指标：</t>
    </r>
    <r>
      <rPr>
        <sz val="11"/>
        <rFont val="仿宋_GB2312"/>
        <charset val="134"/>
      </rPr>
      <t>辅路维修面积≥2310</t>
    </r>
    <r>
      <rPr>
        <sz val="11"/>
        <rFont val="方正书宋_GBK"/>
        <charset val="134"/>
      </rPr>
      <t>㎡</t>
    </r>
    <r>
      <rPr>
        <sz val="11"/>
        <rFont val="仿宋_GB2312"/>
        <charset val="134"/>
      </rPr>
      <t>；</t>
    </r>
    <r>
      <rPr>
        <b/>
        <sz val="11"/>
        <rFont val="仿宋_GB2312"/>
        <charset val="134"/>
      </rPr>
      <t>效益指标：</t>
    </r>
    <r>
      <rPr>
        <sz val="11"/>
        <rFont val="仿宋_GB2312"/>
        <charset val="134"/>
      </rPr>
      <t>受益群众满意度≥95%；</t>
    </r>
    <r>
      <rPr>
        <b/>
        <sz val="11"/>
        <rFont val="仿宋_GB2312"/>
        <charset val="134"/>
      </rPr>
      <t>质量指标</t>
    </r>
    <r>
      <rPr>
        <sz val="11"/>
        <rFont val="仿宋_GB2312"/>
        <charset val="134"/>
      </rPr>
      <t>：资金使用合规率100%。</t>
    </r>
  </si>
  <si>
    <t>小型农田水利设施建设</t>
  </si>
  <si>
    <t>通伏乡团结村三官渠渠道砌护改造工程</t>
  </si>
  <si>
    <t>该项目预算总投资558.55万元，资金来源：地方债资金140万元，渠道砌护5公里，其他资金418.55万元。砌护支渠8.5km渠道，其中：支渠砌护2.5公里，配套斗渠砌护6公里，节制闸12座，生产板桥41座，农渠口50座，斗渠口28座。</t>
  </si>
  <si>
    <t>通伏乡团结村</t>
  </si>
  <si>
    <t>永兴村监测户2户7人；马场村脱贫户14户87人；团结村脱贫户8户44人，监测对象1户3人。</t>
  </si>
  <si>
    <t>将有效解决三官渠渠系510户群众尤其是永兴村监测户2户7人；马场村脱贫户14户87人；团结村脱贫户8户44人，监测对象1户3人的灌溉难问题，提高农业灌溉用水利用率的同时，提升三官渠灌溉效率，改善灌域10000余亩灌溉条件，提高粮食产量，帮助农民增收。</t>
  </si>
  <si>
    <r>
      <rPr>
        <b/>
        <sz val="11"/>
        <rFont val="仿宋_GB2312"/>
        <charset val="134"/>
      </rPr>
      <t>产出目标</t>
    </r>
    <r>
      <rPr>
        <sz val="11"/>
        <rFont val="仿宋_GB2312"/>
        <charset val="134"/>
      </rPr>
      <t>：提高用水效率，节约灌溉用水10万方以上。</t>
    </r>
    <r>
      <rPr>
        <b/>
        <sz val="11"/>
        <rFont val="仿宋_GB2312"/>
        <charset val="134"/>
      </rPr>
      <t>效益目标</t>
    </r>
    <r>
      <rPr>
        <sz val="11"/>
        <rFont val="仿宋_GB2312"/>
        <charset val="134"/>
      </rPr>
      <t>：有效解决三官渠渠系510户群众尤其是永兴村监测户2户7人；马场村脱贫户14户87人；团结村脱贫户8户44人，监测对象1户3人的灌溉难问题，提高粮食产量，帮助农民增收。</t>
    </r>
    <r>
      <rPr>
        <b/>
        <sz val="11"/>
        <rFont val="仿宋_GB2312"/>
        <charset val="134"/>
      </rPr>
      <t>群众满意度：</t>
    </r>
    <r>
      <rPr>
        <sz val="11"/>
        <rFont val="仿宋_GB2312"/>
        <charset val="134"/>
      </rPr>
      <t>受益群众满意≥95%。</t>
    </r>
  </si>
  <si>
    <t>渠口乡交济村永伏渠砌护改造项目</t>
  </si>
  <si>
    <t>该项目预算总投资198.04万元，资金来源：中央衔接资金170万元用于渠口乡交济村永伏渠进行砌护，砌护长度3.77km，并翻建改造配套建筑物60座；其他资金28.04万元用于渠道渡槽翻建及项目前期费用支付。</t>
  </si>
  <si>
    <t>渠口乡交济村</t>
  </si>
  <si>
    <t>平罗县渠口乡人民政府</t>
  </si>
  <si>
    <t>交济村320户960人（其中脱贫户2户9人，重点监测对象2户5人）</t>
  </si>
  <si>
    <t>项目建成后交由交济村水利灌溉合作社进行管理，负责日常维护及水费收缴，通过改善灌排条件，进一步提高节水率，降低农户用水水费，提高农业生产能力，为群众增收，年增收约为0.5万元。</t>
  </si>
  <si>
    <r>
      <rPr>
        <b/>
        <sz val="11"/>
        <rFont val="仿宋_GB2312"/>
        <charset val="134"/>
      </rPr>
      <t>产出：</t>
    </r>
    <r>
      <rPr>
        <sz val="11"/>
        <rFont val="仿宋_GB2312"/>
        <charset val="134"/>
      </rPr>
      <t xml:space="preserve">项目新砌护支渠 1 条，3.6km，翻建改造各类配套建筑物49座，改善灌溉面积4000亩。
</t>
    </r>
    <r>
      <rPr>
        <b/>
        <sz val="11"/>
        <rFont val="仿宋_GB2312"/>
        <charset val="134"/>
      </rPr>
      <t>效益：</t>
    </r>
    <r>
      <rPr>
        <sz val="11"/>
        <rFont val="仿宋_GB2312"/>
        <charset val="134"/>
      </rPr>
      <t xml:space="preserve">本项目的建设，能够改善现有灌区的灌溉条件，提高灌溉保证率，受益群众达到320户960人（其中脱贫户2户9人，监测户2户5人），带动农户户均增收0.3万元。
</t>
    </r>
    <r>
      <rPr>
        <b/>
        <sz val="11"/>
        <rFont val="仿宋_GB2312"/>
        <charset val="134"/>
      </rPr>
      <t>满意度：</t>
    </r>
    <r>
      <rPr>
        <sz val="11"/>
        <rFont val="仿宋_GB2312"/>
        <charset val="134"/>
      </rPr>
      <t>项目（工程）验收合格率100%；资金使用合格率100%；当年完成率100%；当年资金支付率95%；带动增加脱贫人口收入；带动增加脱贫人口增收；受益群众满意度95%</t>
    </r>
  </si>
  <si>
    <t>平罗县红崖子乡红崖子村新建斗渠砌护工程</t>
  </si>
  <si>
    <t>该项目预算总投资69.42万元，资金来源：地方债及其他资金。地方债资金60万元砌护斗渠1条及渠道配套建筑物29座。</t>
  </si>
  <si>
    <t>红崖子乡红崖子村</t>
  </si>
  <si>
    <t>红崖子村/80户/400人（其中脱贫户20户100人</t>
  </si>
  <si>
    <t>项目建成后，可灌溉700余亩农田，带动红崖子村农业发展，为村集体创收，提高村民收入。</t>
  </si>
  <si>
    <r>
      <rPr>
        <b/>
        <sz val="11"/>
        <rFont val="仿宋_GB2312"/>
        <charset val="134"/>
      </rPr>
      <t>一、产出指标</t>
    </r>
    <r>
      <rPr>
        <sz val="11"/>
        <rFont val="仿宋_GB2312"/>
        <charset val="134"/>
      </rPr>
      <t>（一）数量指标：砌护渠道≥1.8km。（二）质量指标：项目（工程）验收合格率100%。（三）时效指标：任务完成率100%；当年资金支付率95%。</t>
    </r>
    <r>
      <rPr>
        <b/>
        <sz val="11"/>
        <rFont val="仿宋_GB2312"/>
        <charset val="134"/>
      </rPr>
      <t>二、效益指标</t>
    </r>
    <r>
      <rPr>
        <sz val="11"/>
        <rFont val="仿宋_GB2312"/>
        <charset val="134"/>
      </rPr>
      <t>（一）经济效益指标：1.增加村集体经济收入。2.增加脱贫户收入。（二）社会效益指标：1.生产生活改善。</t>
    </r>
    <r>
      <rPr>
        <b/>
        <sz val="11"/>
        <rFont val="仿宋_GB2312"/>
        <charset val="134"/>
      </rPr>
      <t>三、服务满意度指标</t>
    </r>
    <r>
      <rPr>
        <sz val="11"/>
        <rFont val="仿宋_GB2312"/>
        <charset val="134"/>
      </rPr>
      <t>：受益群众满意度97%。</t>
    </r>
  </si>
  <si>
    <t>崇岗镇葡萄种植基地现代高效节水农业项目（二期）</t>
  </si>
  <si>
    <t>该项目预算总投资631.4万元，资金来源：自治区衔接新资金270万元主要用于田间管道铺设，蓄水池1座；新建首部加压泵站、过滤器间2座。地方债资金100万元主要用于田间管道铺设，部分配套建筑物建设；其他资金531.4万元，主要用于首部泵站建设即设备安装铺设等。</t>
  </si>
  <si>
    <t>崇岗镇</t>
  </si>
  <si>
    <t>常青村、暖泉村461户1173人，其中脱贫户3户9人。</t>
  </si>
  <si>
    <t>项目建成后，采取“党支部+龙头企业+合作社+农户”的运行模式，运用龙头企业成熟的葡萄种植及酿酒技术，逐步建设葡萄种植基地，通过就业务工的方式，让附近居民就近就业。另一方面，利用葡萄酒种植基地，大力发展葡萄酒文旅，吸引游客旅游，促进消费，带动当地农户增收。</t>
  </si>
  <si>
    <r>
      <rPr>
        <b/>
        <sz val="11"/>
        <rFont val="仿宋_GB2312"/>
        <charset val="134"/>
      </rPr>
      <t>一、产出指标：</t>
    </r>
    <r>
      <rPr>
        <sz val="11"/>
        <rFont val="仿宋_GB2312"/>
        <charset val="134"/>
      </rPr>
      <t>发展高效节水灌溉面积达1900亩，建设蓄水池1座，首部加压泵站1座，铺设各类管道385.33公里；</t>
    </r>
    <r>
      <rPr>
        <b/>
        <sz val="11"/>
        <rFont val="仿宋_GB2312"/>
        <charset val="134"/>
      </rPr>
      <t>二、效益指标：</t>
    </r>
    <r>
      <rPr>
        <sz val="11"/>
        <rFont val="仿宋_GB2312"/>
        <charset val="134"/>
      </rPr>
      <t>亩均产量达到1200公斤，亩均产出效益3000元，有效提高水资源利用率，有效改善农业生产条件，增加受益农户收入；</t>
    </r>
    <r>
      <rPr>
        <b/>
        <sz val="11"/>
        <rFont val="仿宋_GB2312"/>
        <charset val="134"/>
      </rPr>
      <t>三、服务满意度指标：</t>
    </r>
    <r>
      <rPr>
        <sz val="11"/>
        <rFont val="仿宋_GB2312"/>
        <charset val="134"/>
      </rPr>
      <t>受益人口满意度达95%以上。</t>
    </r>
  </si>
  <si>
    <t>崇岗镇葡萄种植基地现代高效节水农业项目（一期）</t>
  </si>
  <si>
    <t>该项目预算总投资394.29万元，项目建设规模为新增高效节水灌溉面积716亩，改造提升867亩，新建蓄水池1座，滤水井1座,泵房1座；铺设各类管道等。资金来源：地方债190万元，主要用于工程直接费和部分间接费用支出等；其他资金4.29万元，主要用于间接费用支出。</t>
  </si>
  <si>
    <t>2023年1月—12月</t>
  </si>
  <si>
    <t>项目建成后，采取“公司+基地+农户”的运行模式，运用宁夏易成农林产业有限公司成熟的葡萄种植及酿酒技术，逐步建设葡萄种植基地，通过就业务工的方式，让附近居民就近就业。另一方面，利用葡萄酒种植基地，大力发展葡萄酒文旅，吸引游客旅游，促进消费，带动当地农户增收。</t>
  </si>
  <si>
    <r>
      <rPr>
        <b/>
        <sz val="11"/>
        <rFont val="仿宋_GB2312"/>
        <charset val="134"/>
      </rPr>
      <t>一、产出指标：</t>
    </r>
    <r>
      <rPr>
        <sz val="11"/>
        <rFont val="仿宋_GB2312"/>
        <charset val="134"/>
      </rPr>
      <t>发展高效节水灌溉面积716亩，新建3.64万立方米蓄水池1座，建设首部泵房1座，铺设各类管道140.14km；</t>
    </r>
    <r>
      <rPr>
        <b/>
        <sz val="11"/>
        <rFont val="仿宋_GB2312"/>
        <charset val="134"/>
      </rPr>
      <t>二、效益指标：</t>
    </r>
    <r>
      <rPr>
        <sz val="11"/>
        <rFont val="仿宋_GB2312"/>
        <charset val="134"/>
      </rPr>
      <t>肥料利用率提高30%-50%，节省人工20%以上，亩均增收1000元以上，提高水资源利用率，有效改善农业生产条件，增加受益农户收入；</t>
    </r>
    <r>
      <rPr>
        <b/>
        <sz val="11"/>
        <rFont val="仿宋_GB2312"/>
        <charset val="134"/>
      </rPr>
      <t>三、服务满意度指标：</t>
    </r>
    <r>
      <rPr>
        <sz val="11"/>
        <rFont val="仿宋_GB2312"/>
        <charset val="134"/>
      </rPr>
      <t>受益人口满意度达95%以上。</t>
    </r>
  </si>
  <si>
    <t>高庄乡高三支渠翻建工程</t>
  </si>
  <si>
    <t>该项目预算总投资480万元，资金来源：地方债200万元用于8.083千米渠道砌护，其他资金280万元，用于配套建筑物125座建设。</t>
  </si>
  <si>
    <t>2023.6-2024.9</t>
  </si>
  <si>
    <t>高庄乡4个村3950人（脱贫户35户126人）</t>
  </si>
  <si>
    <t>项目建成后，可以有效解决4个村3950人农田灌溉难的问题，极大的节约了水资源，提升了居民的经济收入。</t>
  </si>
  <si>
    <r>
      <rPr>
        <b/>
        <sz val="11"/>
        <rFont val="仿宋_GB2312"/>
        <charset val="134"/>
      </rPr>
      <t>一、产出目标：</t>
    </r>
    <r>
      <rPr>
        <sz val="11"/>
        <rFont val="仿宋_GB2312"/>
        <charset val="134"/>
      </rPr>
      <t>（一）数量指标：翻建渠道≥8.1千米；新建配套建筑物≥125座；（二）质量指标：验收合格率≥100%；（三）时效指标：资金使用合规率≥100%；</t>
    </r>
    <r>
      <rPr>
        <b/>
        <sz val="11"/>
        <rFont val="仿宋_GB2312"/>
        <charset val="134"/>
      </rPr>
      <t>二、效益目标：</t>
    </r>
    <r>
      <rPr>
        <sz val="11"/>
        <rFont val="仿宋_GB2312"/>
        <charset val="134"/>
      </rPr>
      <t>（一）经济效益指标：可有效地改善当地农民群众的生活环境和生产条件，为项目区农民群众增加粮食产量、方便生产奠定基础。2.保持当地经济持续、稳定发展。（二）社会效益指标：提高了水资源利用率及根底质量。</t>
    </r>
    <r>
      <rPr>
        <b/>
        <sz val="11"/>
        <rFont val="仿宋_GB2312"/>
        <charset val="134"/>
      </rPr>
      <t>三、服务满意度指标：</t>
    </r>
    <r>
      <rPr>
        <sz val="11"/>
        <rFont val="仿宋_GB2312"/>
        <charset val="134"/>
      </rPr>
      <t>受益群众满意度≥95%。</t>
    </r>
  </si>
  <si>
    <t>姚伏小店子村乡村振兴农业产业融合项目(少数民族发展资金)</t>
  </si>
  <si>
    <t>该项目预算总投资97万元，资金来源：中央衔接资金97万元，新建厂区围墙305米，原粮仓一座（含提升机），仓储地面防水及混凝土硬化1200平方米，配电室一座3*5米，15米*20米库房一座等。</t>
  </si>
  <si>
    <t>脱贫户5户27人</t>
  </si>
  <si>
    <t>通过项目实施，以党建＋合作社＋农户模式，壮大村级集体经济，将进一步提高粮食作物附加值及农产品转化率，通过产业融合发展，季节性提供就业岗位55余人，</t>
  </si>
  <si>
    <r>
      <rPr>
        <b/>
        <sz val="11"/>
        <rFont val="仿宋_GB2312"/>
        <charset val="134"/>
      </rPr>
      <t>一、数量指标：</t>
    </r>
    <r>
      <rPr>
        <sz val="11"/>
        <rFont val="仿宋_GB2312"/>
        <charset val="134"/>
      </rPr>
      <t>一、产出指标（一）数量指标：新建围墙≥305米；原粮仓（含提升机）≥1座；混凝土硬化（含防水层）≥1200平方米；土方回填≥800立方米；配电室维修改造≥15平方米，大门≥1座；新建库房≥1座；（二）质量指标：资金使用合规率100%；项目（工程）验收合格率100%；（三）时效指标：当年开工率100%；当年完成率100%；当年资金支出率97%；当年资金结余结转率3%；（四）成本指标：砌筑围墙投入资金≥646.23元/米；原粮仓（含提升机）投入资金≥15.26万元/座；彩钢库房投入资金≥17.42万元/座；</t>
    </r>
    <r>
      <rPr>
        <b/>
        <sz val="11"/>
        <rFont val="仿宋_GB2312"/>
        <charset val="134"/>
      </rPr>
      <t>二、效益指标</t>
    </r>
    <r>
      <rPr>
        <sz val="11"/>
        <rFont val="仿宋_GB2312"/>
        <charset val="134"/>
      </rPr>
      <t>（一）经济效益指标：持续带动提高村民经济收入；促进村民生产生活改善，带动农户收益；（二）社会效益指标：示范带动作用持续带动；基层凝聚力持续提高；（三）可持续影响指标：带动村集体经济增收；基层党组织凝聚力；</t>
    </r>
    <r>
      <rPr>
        <b/>
        <sz val="11"/>
        <rFont val="仿宋_GB2312"/>
        <charset val="134"/>
      </rPr>
      <t>三、服务满意度指标：</t>
    </r>
    <r>
      <rPr>
        <sz val="11"/>
        <rFont val="仿宋_GB2312"/>
        <charset val="134"/>
      </rPr>
      <t>受益群众满意度≥95%。</t>
    </r>
  </si>
  <si>
    <t>平罗县2022年高仁乡八顷村现代高效节水农业项目</t>
  </si>
  <si>
    <t>该项目预算总投资2435.84万元，资金来源：中央衔接资金350万元，主要用于供水主管道和暗管排水主管道铺设及集水井阀门井安装等；地方债100万元，主要用于供水管道和暗管排水管道铺设及集水井阀门井安装；其他资金894万元，主要用于供水管道及暗管排水管道铺设及集水井阀门井安装，首部泵房建设及自动化控制系统安装等。</t>
  </si>
  <si>
    <t>2023年2月-5月</t>
  </si>
  <si>
    <t>八顷村604户（其中脱贫户8户49人，监测户3户5人）。</t>
  </si>
  <si>
    <t>项目建成后，采取“村党支部+企业+农户”的经营模式，企业将农户闲置土地流转，为脱贫户、监测户可增加每亩1200元的土地流转收入，盘活农户手中的土地资源；另一方面，通过集中管理经营，调整作物种植结构，在保障粮食安全的基础上，节约水资源，推进可持续发展。</t>
  </si>
  <si>
    <r>
      <rPr>
        <b/>
        <sz val="11"/>
        <rFont val="仿宋_GB2312"/>
        <charset val="134"/>
      </rPr>
      <t>效益指标：</t>
    </r>
    <r>
      <rPr>
        <sz val="11"/>
        <rFont val="仿宋_GB2312"/>
        <charset val="134"/>
      </rPr>
      <t>发展高效节水灌溉面积6500亩，建设首部加压泵站1座，铺设供水管道139.06公里，实施暗管排水面积6313亩，亩均增收250元，项目验收合格率100%，项目完成及时率95%以上；</t>
    </r>
    <r>
      <rPr>
        <b/>
        <sz val="11"/>
        <rFont val="仿宋_GB2312"/>
        <charset val="134"/>
      </rPr>
      <t>满意度指标</t>
    </r>
    <r>
      <rPr>
        <sz val="11"/>
        <rFont val="仿宋_GB2312"/>
        <charset val="134"/>
      </rPr>
      <t>：耕地质量较比上年提高，水资源利用率大幅提高，受益人口满意度95%以上。</t>
    </r>
  </si>
  <si>
    <t>（四）产业服务支撑项目（农业社会化服务等）1个</t>
  </si>
  <si>
    <t>产业服务</t>
  </si>
  <si>
    <t>中国（宁夏）奶产业科技创新孵化中心建设项目</t>
  </si>
  <si>
    <r>
      <rPr>
        <sz val="12"/>
        <rFont val="仿宋_GB2312"/>
        <charset val="134"/>
      </rPr>
      <t>该项目预算总投资1000万元，总建筑面积为</t>
    </r>
    <r>
      <rPr>
        <sz val="10"/>
        <rFont val="仿宋_GB2312"/>
        <charset val="134"/>
      </rPr>
      <t>5280.46m2，资金来源：地方债资金1000万元，主要建设内容包括：孵化中心、配套设备及室外附属工程。孵化中心建筑面积4512.1m2，框架结构，地上二层，地下一层，一层层高为5.40m，二层层高5.10m，建筑高度10.8米；室外附属工程包括道路、场地硬化、围墙、室外土方、给排水及消防、雨水、采暖、电气、天然气、通讯管网等。</t>
    </r>
  </si>
  <si>
    <t>红崖子乡养殖园区</t>
  </si>
  <si>
    <r>
      <rPr>
        <sz val="10"/>
        <rFont val="Arial"/>
        <charset val="134"/>
      </rPr>
      <t>2023</t>
    </r>
    <r>
      <rPr>
        <sz val="10"/>
        <rFont val="宋体"/>
        <charset val="134"/>
      </rPr>
      <t>年</t>
    </r>
    <r>
      <rPr>
        <sz val="10"/>
        <rFont val="Arial"/>
        <charset val="134"/>
      </rPr>
      <t>3</t>
    </r>
    <r>
      <rPr>
        <sz val="10"/>
        <rFont val="宋体"/>
        <charset val="134"/>
      </rPr>
      <t>月</t>
    </r>
    <r>
      <rPr>
        <sz val="10"/>
        <rFont val="Arial"/>
        <charset val="134"/>
      </rPr>
      <t xml:space="preserve">-2024 </t>
    </r>
    <r>
      <rPr>
        <sz val="10"/>
        <rFont val="宋体"/>
        <charset val="134"/>
      </rPr>
      <t>年</t>
    </r>
    <r>
      <rPr>
        <sz val="10"/>
        <rFont val="Arial"/>
        <charset val="134"/>
      </rPr>
      <t>4</t>
    </r>
    <r>
      <rPr>
        <sz val="10"/>
        <rFont val="宋体"/>
        <charset val="134"/>
      </rPr>
      <t>月</t>
    </r>
  </si>
  <si>
    <t>带动农户劳动就业300人次，预计能够增加农民可支配收入0.9万元/人。通过完善基础设施，带动产业发展，调动农户生产积极性。</t>
  </si>
  <si>
    <r>
      <rPr>
        <b/>
        <sz val="11"/>
        <rFont val="仿宋_GB2312"/>
        <charset val="134"/>
      </rPr>
      <t>一、产出指标</t>
    </r>
    <r>
      <rPr>
        <sz val="11"/>
        <rFont val="仿宋_GB2312"/>
        <charset val="134"/>
      </rPr>
      <t>（一）数量指标：建设孵化中心≥4512.1m2；（二）质量指标：项目（工程）验收合格率100%。（三）时效指标：任务完成率100%；当年资金支付率95%。</t>
    </r>
    <r>
      <rPr>
        <b/>
        <sz val="11"/>
        <rFont val="仿宋_GB2312"/>
        <charset val="134"/>
      </rPr>
      <t>二、效益指标</t>
    </r>
    <r>
      <rPr>
        <sz val="11"/>
        <rFont val="仿宋_GB2312"/>
        <charset val="134"/>
      </rPr>
      <t>（一）经济效益指标：1.通过宣传当地奶产业发展，引进资金投入，提高生产效率，促进产业发展。2.带动增加脱贫户及监测户收入。（二）社会效益指标：1.生产生活改善。</t>
    </r>
    <r>
      <rPr>
        <b/>
        <sz val="11"/>
        <rFont val="仿宋_GB2312"/>
        <charset val="134"/>
      </rPr>
      <t>三、服务满意度指标：</t>
    </r>
    <r>
      <rPr>
        <sz val="11"/>
        <rFont val="仿宋_GB2312"/>
        <charset val="134"/>
      </rPr>
      <t>受益群众满意度96%。</t>
    </r>
  </si>
  <si>
    <t>（五）金融配套项目（脱贫人口小额信贷贴息等）1个</t>
  </si>
  <si>
    <t>小额信贷贴息</t>
  </si>
  <si>
    <t>该项目预算总投资280万元，资金来源：中央衔接资金280万元，对吸纳脱贫户、监测户的帮扶车间及在帮扶车间就业的脱贫户、监测户给予补助。</t>
  </si>
  <si>
    <t>5万元以下贴息</t>
  </si>
  <si>
    <t>2023.01-2023.12</t>
  </si>
  <si>
    <t>平罗县享受贴息5721户6679笔</t>
  </si>
  <si>
    <t>项目实施后，可提高95个行政村5721户村民的经济收入，带动群众收益，激发群众内生动力，有助于缓解脱贫人口和边缘易致贫农户产业发展资金短缺难题，促进农户稳定增收，助力乡村振兴。</t>
  </si>
  <si>
    <r>
      <rPr>
        <b/>
        <sz val="11"/>
        <rFont val="仿宋_GB2312"/>
        <charset val="134"/>
      </rPr>
      <t>效益指标</t>
    </r>
    <r>
      <rPr>
        <sz val="11"/>
        <rFont val="仿宋_GB2312"/>
        <charset val="134"/>
      </rPr>
      <t>：脱贫户获得贷款金额5万元以下含5万元，脱贫小额信贷贷款利率和小额信贷贴息利率为3.65%，投入贴息项目资金共280万元，可撬动近5200万元金融信用贷款投入脱贫攻坚，贷款覆盖率达到50%以上，解决超过1400户贫困户信用贷款利息困难问题，有效减轻脱贫户承担的利息负担，促进脱贫户经济收入，</t>
    </r>
    <r>
      <rPr>
        <b/>
        <sz val="11"/>
        <rFont val="仿宋_GB2312"/>
        <charset val="134"/>
      </rPr>
      <t>服务满意度：</t>
    </r>
    <r>
      <rPr>
        <sz val="11"/>
        <rFont val="仿宋_GB2312"/>
        <charset val="134"/>
      </rPr>
      <t>有效脱贫户贷款申请满足率≥99%，贷款及时发放率≥100%，受益脱贫户满意度≥98%，</t>
    </r>
  </si>
  <si>
    <t xml:space="preserve">             二、就业项目（2个）</t>
  </si>
  <si>
    <t xml:space="preserve">              （一）务工补助（1个）</t>
  </si>
  <si>
    <t>就业项目</t>
  </si>
  <si>
    <t>劳动奖补</t>
  </si>
  <si>
    <t>帮扶车间就业补助</t>
  </si>
  <si>
    <t>该项目预算总投资150万元，资金来源：中央衔接资金150万元，按照平罗县产业就业扶持办法，通过企业申请、乡村验收、县级认定的方式培育帮扶车间，企业自建帮扶车间厂房设施设备，吸纳当地脱贫人口就业，县级验收后给予吸纳就业奖励性补助。</t>
  </si>
  <si>
    <t>稳定就业6个月以上的给予帮扶车间1500元/人/年；脱贫户和监测对象稳定就业500元/人/月；</t>
  </si>
  <si>
    <t>平罗县陶乐镇、红崖子乡</t>
  </si>
  <si>
    <t>2023.3-2023.11</t>
  </si>
  <si>
    <t>在庙庙湖村、红瑞村建设3家帮扶车间，吸纳移民就业163人，其中，脱贫人口117人。</t>
  </si>
  <si>
    <t>通过“企业+车间+脱贫户”的模式，带动有劳动能力的脱贫人口就业增收。实现“家门口就业”，让搬迁群众不出村也能实现就业增收。在生态移民集中安置区建设就业帮扶车间，不仅有效解决了留守农民就近就业、增收致富的问题，降低了企业用工成本，而且有效破解了基层信访案件多发、频发的问题，促进了基层社会治理创新，维护了社会和谐稳定，</t>
  </si>
  <si>
    <t>根据过渡期产业发展扶持办法，培育宁夏新丝路服饰有限公司、宁夏华泰农农业科技发展有限公司就业帮扶车间、台宏服饰有限公司就业帮扶车间，三家就业帮扶车间吸纳就业163人，其中：脱贫人口就业117人；按照基础设施建设、稳定就业人员、物流补助、采暖补助、就业便利等方面兑付补助。计划于2023年10月份组织验收并兑付补助资金。</t>
  </si>
  <si>
    <t>（二）就业</t>
  </si>
  <si>
    <t>（三）创业</t>
  </si>
  <si>
    <t>（四）公益性岗位(1个)</t>
  </si>
  <si>
    <t>公益性岗位</t>
  </si>
  <si>
    <t>乡村振兴公益性岗位补助</t>
  </si>
  <si>
    <t>该项目预算总投资500万元，资金来源：自治区衔接资金500万元，用于2023年（脱贫户、监测对象）乡村振兴公益性岗位200人左右补助资金。</t>
  </si>
  <si>
    <t>2023年</t>
  </si>
  <si>
    <r>
      <rPr>
        <sz val="11"/>
        <rFont val="仿宋_GB2312"/>
        <charset val="134"/>
      </rPr>
      <t>全县脱贫人口</t>
    </r>
    <r>
      <rPr>
        <sz val="11"/>
        <rFont val="Arial"/>
        <charset val="0"/>
      </rPr>
      <t>2663</t>
    </r>
    <r>
      <rPr>
        <sz val="11"/>
        <rFont val="宋体"/>
        <charset val="0"/>
      </rPr>
      <t>户</t>
    </r>
    <r>
      <rPr>
        <sz val="11"/>
        <rFont val="Arial"/>
        <charset val="0"/>
      </rPr>
      <t>14656</t>
    </r>
    <r>
      <rPr>
        <sz val="11"/>
        <rFont val="宋体"/>
        <charset val="0"/>
      </rPr>
      <t>人，监测对象</t>
    </r>
    <r>
      <rPr>
        <sz val="11"/>
        <rFont val="Arial"/>
        <charset val="0"/>
      </rPr>
      <t>282</t>
    </r>
    <r>
      <rPr>
        <sz val="11"/>
        <rFont val="宋体"/>
        <charset val="0"/>
      </rPr>
      <t>户</t>
    </r>
    <r>
      <rPr>
        <sz val="11"/>
        <rFont val="Arial"/>
        <charset val="0"/>
      </rPr>
      <t>1100</t>
    </r>
    <r>
      <rPr>
        <sz val="11"/>
        <rFont val="宋体"/>
        <charset val="0"/>
      </rPr>
      <t>人。</t>
    </r>
  </si>
  <si>
    <t>全面落实脱贫人口就业帮扶措施，妥善解决农村脱贫人口（监测对象）就业困难人员就业问题，实现全县脱贫人口就业总量、就业收入稳中有增，就业能力和就业质量稳步提升，确保高质量完成全县脱贫人口稳岗就业目标任务。增加脱贫人口（监测对象）工资性收入。</t>
  </si>
  <si>
    <t>通过使用财政衔接推进乡村振兴补助资金兜底安置乡村振兴公益性岗位200人，解决脱贫人口就业困难问题，提高脱贫人口就业技能，增强就业能力，增加工资性收入。乡村振兴公益性岗位人员自食其力、劳有所得，提高了劳动者的社会归属感。</t>
  </si>
  <si>
    <t>三、乡村建设行动（3个）</t>
  </si>
  <si>
    <t>（一）农村基础设施（含产业路、资源路、旅游路）2个</t>
  </si>
  <si>
    <t>乡村建设行动</t>
  </si>
  <si>
    <t>基础设施</t>
  </si>
  <si>
    <t>平罗县河东地区生态移民供水改造项目（红瑞村）</t>
  </si>
  <si>
    <r>
      <rPr>
        <sz val="11"/>
        <rFont val="仿宋_GB2312"/>
        <charset val="134"/>
      </rPr>
      <t>该项目批复总投资598.55万元，资金来源：中央衔接资金500万元，完成铺设供水主、支管道10.75km，入户管道161.9km，改造各类阀井129座，混凝土路面拆除及恢复6266</t>
    </r>
    <r>
      <rPr>
        <sz val="11"/>
        <rFont val="宋体"/>
        <charset val="134"/>
      </rPr>
      <t>㎡</t>
    </r>
    <r>
      <rPr>
        <sz val="11"/>
        <rFont val="仿宋_GB2312"/>
        <charset val="134"/>
      </rPr>
      <t>，拉管1690m，自来水入户改造1934户。安装DN20分体式远传水表1934套，安装骨干管网压力监测点16套。其他资金98.55万元，完成部分入户设施工程及工程独立费用。</t>
    </r>
  </si>
  <si>
    <t>2023.3-2024.3</t>
  </si>
  <si>
    <t>平罗县水务局</t>
  </si>
  <si>
    <t>红瑞村1934户9584人（其中监测户37户，边缘户37户，脱贫户1870户）</t>
  </si>
  <si>
    <t>带动脱贫户劳动就业50人次，提高供水保证率、标准、质量将保障脱贫户身体健康，节省医疗财务支出。节省人力方便收益群众饮水。</t>
  </si>
  <si>
    <r>
      <rPr>
        <b/>
        <sz val="11"/>
        <rFont val="仿宋_GB2312"/>
        <charset val="134"/>
      </rPr>
      <t>产出指标：</t>
    </r>
    <r>
      <rPr>
        <sz val="11"/>
        <rFont val="仿宋_GB2312"/>
        <charset val="134"/>
      </rPr>
      <t>（1）完成供水管道铺设172.6公里 ，配套建筑物129座，完成自来水入户1934户；（2）资金使用合规率100%，验收合格率100%；（3）当年开工率100%，完工率100%，项目支出控制在批复的预算范围内。</t>
    </r>
    <r>
      <rPr>
        <b/>
        <sz val="11"/>
        <rFont val="仿宋_GB2312"/>
        <charset val="134"/>
      </rPr>
      <t>效益指标：</t>
    </r>
    <r>
      <rPr>
        <sz val="11"/>
        <rFont val="仿宋_GB2312"/>
        <charset val="134"/>
      </rPr>
      <t>改善脱贫人口生产生活，带动脱贫人口增收，改善生态环境，提高水资源利用率。</t>
    </r>
    <r>
      <rPr>
        <b/>
        <sz val="11"/>
        <rFont val="仿宋_GB2312"/>
        <charset val="134"/>
      </rPr>
      <t>满意度指标：</t>
    </r>
    <r>
      <rPr>
        <sz val="11"/>
        <rFont val="仿宋_GB2312"/>
        <charset val="134"/>
      </rPr>
      <t>收益群众满意度达到95%以上。</t>
    </r>
  </si>
  <si>
    <t>水务局</t>
  </si>
  <si>
    <t>蒋海龙</t>
  </si>
  <si>
    <t>国道109线黄渠桥通润村段供水管道迁移工程</t>
  </si>
  <si>
    <t>该项目预算总投资101万元，资金来源：地方债资金90万元。对国道109线黄渠桥通润村段原供水管道进行拆除、迁移；其他资金11万元，完成部份迁移工作。</t>
  </si>
  <si>
    <t>黄渠桥镇通润村</t>
  </si>
  <si>
    <t>宁夏德渊市政集团</t>
  </si>
  <si>
    <t>通润村373户、1892人。</t>
  </si>
  <si>
    <t>解决通润村373户饮水难问题，有效提升农村供水水质，农民的饮水安全得到了保障。</t>
  </si>
  <si>
    <t>项目的实施将有效缓解国道 109的交通压力、提升农村地区供水水质、增加了供水水量，优化黄渠桥镇区规划、提升服务功能、打造特色小城镇具有重要意义。</t>
  </si>
  <si>
    <t>宁夏德渊市政产业投资建设（集团）有限公司</t>
  </si>
  <si>
    <t>马锦波</t>
  </si>
  <si>
    <t>（二）人居环境整治（1个）</t>
  </si>
  <si>
    <t>平罗县红崖子乡红瑞村人居环境整治村容村貌提升建设项目</t>
  </si>
  <si>
    <r>
      <rPr>
        <sz val="11"/>
        <rFont val="仿宋_GB2312"/>
        <charset val="134"/>
      </rPr>
      <t>该项目预算总投资290万元，资金来源：地方债100万元，主要对村内部分巷道、围墙进行砌户；其他资金190万元，进行房屋散水硬化912</t>
    </r>
    <r>
      <rPr>
        <sz val="11"/>
        <rFont val="宋体"/>
        <charset val="134"/>
      </rPr>
      <t>㎡</t>
    </r>
    <r>
      <rPr>
        <sz val="11"/>
        <rFont val="仿宋_GB2312"/>
        <charset val="134"/>
      </rPr>
      <t>；路床整形27500</t>
    </r>
    <r>
      <rPr>
        <sz val="11"/>
        <rFont val="宋体"/>
        <charset val="134"/>
      </rPr>
      <t>㎡等</t>
    </r>
    <r>
      <rPr>
        <sz val="11"/>
        <rFont val="仿宋_GB2312"/>
        <charset val="134"/>
      </rPr>
      <t>。</t>
    </r>
  </si>
  <si>
    <t>带动农户劳动就业50人次，通过完善基础设施，改善居住环境，提高农户幸福感。</t>
  </si>
  <si>
    <r>
      <rPr>
        <b/>
        <sz val="11"/>
        <rFont val="仿宋_GB2312"/>
        <charset val="134"/>
      </rPr>
      <t>一、产出指标</t>
    </r>
    <r>
      <rPr>
        <sz val="11"/>
        <rFont val="仿宋_GB2312"/>
        <charset val="134"/>
      </rPr>
      <t>（一）数量指标：新建砖围墙≥1900m；房屋散水硬化≥912</t>
    </r>
    <r>
      <rPr>
        <sz val="11"/>
        <rFont val="宋体"/>
        <charset val="134"/>
      </rPr>
      <t>㎡</t>
    </r>
    <r>
      <rPr>
        <sz val="11"/>
        <rFont val="仿宋_GB2312"/>
        <charset val="134"/>
      </rPr>
      <t>；路床整形27500</t>
    </r>
    <r>
      <rPr>
        <sz val="11"/>
        <rFont val="宋体"/>
        <charset val="134"/>
      </rPr>
      <t>㎡</t>
    </r>
    <r>
      <rPr>
        <sz val="11"/>
        <rFont val="仿宋_GB2312"/>
        <charset val="134"/>
      </rPr>
      <t>。（二）质量指标：项目（工程）验收合格率100%。（三）时效指标：任务完成率100%；当年资金支付率95%。</t>
    </r>
    <r>
      <rPr>
        <b/>
        <sz val="11"/>
        <rFont val="仿宋_GB2312"/>
        <charset val="134"/>
      </rPr>
      <t>二、效益指标</t>
    </r>
    <r>
      <rPr>
        <sz val="11"/>
        <rFont val="仿宋_GB2312"/>
        <charset val="134"/>
      </rPr>
      <t>（一）经济效益指标：1.通过改善居住环境，提高农民幸福指数。（二）社会效益指标：1.生产生活改善。</t>
    </r>
    <r>
      <rPr>
        <b/>
        <sz val="11"/>
        <rFont val="仿宋_GB2312"/>
        <charset val="134"/>
      </rPr>
      <t>三、服务满意度指标：</t>
    </r>
    <r>
      <rPr>
        <sz val="11"/>
        <rFont val="仿宋_GB2312"/>
        <charset val="134"/>
      </rPr>
      <t>受益群众满意度96%。</t>
    </r>
  </si>
  <si>
    <t>四、易地搬迁后扶</t>
  </si>
  <si>
    <t>五、巩固三保障（1个）</t>
  </si>
  <si>
    <t>（一）危房改造</t>
  </si>
  <si>
    <t>（二）“雨露”计划（1个）</t>
  </si>
  <si>
    <t>巩固三保障</t>
  </si>
  <si>
    <t>雨露计划</t>
  </si>
  <si>
    <t>享受“雨露计划”职业教育补助</t>
  </si>
  <si>
    <t>该项目预算总投资230万元，使用中央衔接资金230万元。主要是对全县81个村的脱贫户和监测户学生给予助学补助，其中：预计春季补助学生640人，秋季补助学生670人。</t>
  </si>
  <si>
    <t>脱贫户和监测对象春季1500元/人，秋季2000元/人。</t>
  </si>
  <si>
    <t>2023.05-2023.12</t>
  </si>
  <si>
    <t>涉及全县81个村，春季受益525户640人（其中脱贫户512户622人、监测户13户18人），秋季受益548户670人（其中脱贫户532户649人、监测户16户、21人）</t>
  </si>
  <si>
    <t>通过项目实施，帮助困难家庭学生完成学业、提高技能素质，为全面推进乡村振兴提供人才支撑，减轻家庭教育负担，户增加补助金额1500元-3500元。</t>
  </si>
  <si>
    <r>
      <rPr>
        <b/>
        <sz val="11"/>
        <rFont val="仿宋_GB2312"/>
        <charset val="134"/>
      </rPr>
      <t>效益指标：</t>
    </r>
    <r>
      <rPr>
        <sz val="11"/>
        <rFont val="仿宋_GB2312"/>
        <charset val="134"/>
      </rPr>
      <t>投入补助资金230万元，累积帮助1060户脱贫户、29户监测户减轻家庭教育负担（其中512户脱贫户、13户监测户为春季受益户），累积扶持1310人（其中640人为春季受益），家庭新成长劳动力提高劳动技能和水平。实现户增加补助金额1500元-3500元，</t>
    </r>
    <r>
      <rPr>
        <b/>
        <sz val="11"/>
        <rFont val="仿宋_GB2312"/>
        <charset val="134"/>
      </rPr>
      <t>服务对象满意度：</t>
    </r>
    <r>
      <rPr>
        <sz val="11"/>
        <rFont val="仿宋_GB2312"/>
        <charset val="134"/>
      </rPr>
      <t>群众满意度达到95%以上。</t>
    </r>
  </si>
  <si>
    <t xml:space="preserve">        平罗县2023年度计划实施巩固脱贫攻坚成果和乡村振兴项目统计表</t>
  </si>
  <si>
    <r>
      <rPr>
        <b/>
        <sz val="12"/>
        <rFont val="楷体"/>
        <charset val="134"/>
      </rPr>
      <t>二级项目类型</t>
    </r>
    <r>
      <rPr>
        <sz val="12"/>
        <rFont val="楷体"/>
        <charset val="134"/>
      </rPr>
      <t xml:space="preserve">
</t>
    </r>
  </si>
  <si>
    <t>项目名称</t>
  </si>
  <si>
    <t>建设性质</t>
  </si>
  <si>
    <t>建设内容</t>
  </si>
  <si>
    <t>总计：59个</t>
  </si>
  <si>
    <t>一、产业发展（53个）</t>
  </si>
  <si>
    <t>投入补助资金850万元，带动脱贫户、监测户养殖肉牛4400头补助440万元，养殖羊只20500只补助410万元，实现脱贫户、监测户助农增收户，均7500元，群众满意度达到95%以上。</t>
  </si>
  <si>
    <t>投入补助资金100万元，带动脱贫户、监测户种植设施农业300亩补助45万元，新建日光温室种植27亩补助54万元，实现脱贫户、监测户助农增收，户均增收8500元左右，群众满意度达到95%以上。</t>
  </si>
  <si>
    <t>该项目预算总投资593.76万元，资金来源：中央衔接及其他资金。中央资金550万元，主要新建肉牛养殖圈舍5栋，配套建设附属用房、草料堆放场、青储池等基础设施其他资金43.76万元用于消防水池等。</t>
  </si>
  <si>
    <t>一、产出指标（一）数量指标：贫困地区农民专业合作社数量≥1个；新建牛舍数量≥5栋。（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97%。</t>
  </si>
  <si>
    <t>一、产出指标（一）数量指标：羊舍≥13栋；干草料棚≥1座；精饲料间≥51间。（二）质量指标：项目（工程）验收合格率100%。（三）时效指标：任务完成率100%；当年资金支付率95%。。二、效益指标（一）经济效益指标：1.通过规模化养殖，节约养殖成本，缩短养殖周期，带动肉羊生产销售，从而使养殖农户的经济收入显著提高。2.带动增加脱贫户及监测户收入。（二）社会效益指标：人户环境得以改善。三、服务满意度指标：受益群众满意度95%。</t>
  </si>
  <si>
    <t>项目计划总投资1292.12万元。资金来源：中央衔接及其他资金。中央衔接资金300万元主要用于建设10栋羊舍，其他资金992.12万元主要用于建设4栋羊舍，隔离羊舍1栋，草料棚2栋，草料加工间1栋，精饲料间68间，储粪棚1栋及供水供电工程、道路硬化工程、办公用房等附属设施。</t>
  </si>
  <si>
    <t>一、产出指标（一）数量指标：羊舍≥14栋；隔离羊舍≥1栋；草料棚≥2栋，饲草料加工车间≥1栋，储粪棚≥1栋，精饲料间≥68间。（二）质量指标：项目（工程）验收合格率100%。（三）时效指标：任务完成率100%；当年资金支付率95%。二、效益指标（一）经济效益指标：1.通过规模化养殖，节约养殖成本，缩短养殖周期，带动肉羊生产销售，从而使养殖农户的经济收入显著提高。2.带动增加脱贫户及监测户收入。受益群众满意度≥95%；资金使用合规率100%。（二）社会效益指标：人户环境得以改善。三、服务满意度指标：受益群众满意度95%。</t>
  </si>
  <si>
    <t>项目计划总投资953.27万元。资金来源：中央衔接及其他资金。中央衔接资金447万元主要用于建设2栋牛舍，其他资金506.27万元主要用于建设隔离牛舍1栋，精饲料间22间，储藏室9间及供水供电工程、道路硬化工程、办公用房等附属设施。</t>
  </si>
  <si>
    <t>一、产出指标（一）数量指标：牛舍≥2栋；隔离牛舍≥1栋；精饲料间≥22间；附属用房≥2栋，储藏室≥9间，（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人户环境得以改善。三、服务满意度指标：受益群众满意度95%。</t>
  </si>
  <si>
    <t>一、产出指标（一）数量指标：羊舍≥27栋；储粪棚≥1座。（二）质量指标：项目（工程）验收合格率100%。（三）时效指标：任务完成率100%；当年资金支付率100%。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95%。</t>
  </si>
  <si>
    <t xml:space="preserve">    该项目预算总投资635.79万元，中央衔接资金190万元用于新建标准化牛舍3栋；自治区衔接资金250万元用于新建标准化牛舍2栋、草料棚1栋、堆粪棚1座以及土方回填；地方债资金150万元及其他资金45.79万用于配套场区围墙、牛舍运动场、场区硬化、地磅、大门及水、电、等设施。</t>
  </si>
  <si>
    <t xml:space="preserve">   产出：新建标准化牛舍5栋、新建草料棚1栋、堆粪棚1座，配套水、电、路等基础设施；效益：可带动兰丰村21户肉牛养殖户（其中脱贫户3户3人）每年一头牛增加收益800元，全面提高养殖户经济收入，改善脱贫户的生活；满意度：资金使用合规率100%；项目（工程）验收合规率100%；当年开工率100%；任务完成及时率100%；当年完工率100%；受益群众满意度≥95%。</t>
  </si>
  <si>
    <t>一、产出指标（一）数量指标：日光温室≥24座；耳房≥24座。（二）质量指标：项目（工程）验收合格率100%。（三）时效指标：任务完成率100%；当年资金支付率95%。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</si>
  <si>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一、产出指标（一）数量指标：日光温室≥6座；耳房≥6座。（二）质量指标：项目（工程）验收合格率100%。（三）时效指标：任务完成率100%；当年资金支付率95%。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</si>
  <si>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该项目2023年计划安排资金344万元，资金来源：中央衔接资金及其他资金。中央衔接资金341万元主要用于建6座温室大棚土墙填筑，21座温室大棚钢架安装及供水供电工程，其他资金3万元用于道路硬化。</t>
  </si>
  <si>
    <t>一、产出指标（一）数量指标：日光温室≥53座；耳房≥53座，受益群众满意度≥95%；资金使用合规率100%。（二）质量指标：项目（工程）验收合格率100%。（三）时效指标：任务完成率100%；当年资金支付率97%。二、效益指标（一）经济效益指标：1.通过标准化种殖，产业化经营，带动合作社健康发展，既有效盘活万亩沙荒地资源，又增加了村集体经济收入。2.带动增加脱贫户及监测户收入。（二）社会效益指标：1.生产生活改善。三、服务满意度指标：受益群众满意度97%。</t>
  </si>
  <si>
    <t>该项目预算总投资98万元，资金来源：中央衔接资金。主要建设标准化大棚3栋，配套建设耳房3座。</t>
  </si>
  <si>
    <t>一、产出目标：（一）数量指标：新建大棚≥3座；新建耳房≥3座；供水、供电等配套基础设施≥1处；总建筑面积≥2637平方米；总占地面积≥5094平方米。（二）质量目标：资金使用合规率100%。（三）时效目标：当年开工率≥100%；当年完成率≥100%；当年资金支付率≥97%；当年资金结余结转率＜3%。二、效益目标;（一）经济效益指标：1.通过规模化种殖，节约养殖成本，从而使村集体的经济收入显著提高。2.带动增加脱贫户及监测户收入。（二）社会效益指标：1.生产生活改善。三、服务满意度指标：受益群众满意度≥95%。</t>
  </si>
  <si>
    <t>项目总投资360万，衔接资金240万：建设新型材料大棚主体钢架、南北侧基柱柱桩及拱架底座、棚内走道、山墙钢桁架、后屋面与北墙、拱架椭圆管型棚架及保温材料；地方债资金110万：在上段膜及上风口下安装防兜水热镀锌钢网,保温被采用“橡塑复抗老化膜全防水长寿命四季保温被”棚膜和防虫网、太阳能集散热系统、新建标示标牌、配套水、路、电等附属设施。</t>
  </si>
  <si>
    <t>产出:新建新型材料大棚8座，配套水、路、电等附属设施。:效益:带动农户和经营主体16户（其中监测户5户：小兴墩村1户、二闸1户、三闸1户、前卫村1户、星火村1户），每座大棚年收益6万多元，全面提高农户经济收入，改善农户生活；满意度: 资金使用合规率100%;项目(工程)验收合规率100%;当年开工率100%;任务完成及时率100%;当年充工率100%;受益群众满意度≥95%。</t>
  </si>
  <si>
    <t>该项目预算总投资399.18万元.资金来源：中央衔接及其他资金。中央衔接资金主要用于建设保鲜冷库1座，分拣车间1座，其他资金49.18万元主要用于建设场地混凝土硬化及道路硬化。</t>
  </si>
  <si>
    <t>一、产出指标（一）数量指标：保险冷库≥1座；分拣车间≥1座。（二）质量指标：项目（工程）验收合格率100%。（三）时效指标：任务完成率100%；当年资金支付率95%。二、效益指标（一）经济效益指标：1.延长产业链，增加村集体经济收入。2.带动增加脱贫户及监测户收入。（二）社会效益指标：1.生产生活改善。三、服务满意度指标：受益群众满意度97%。</t>
  </si>
  <si>
    <t>（三）配套设施项目（包括小型农田水利设施、产业园区）17个</t>
  </si>
  <si>
    <t>一、产出指标（一）数量指标：混凝土硬化≥10932平方米；混凝土道牙≥1950米；新建消防池≥1座；（二）质量指标：资金使用合规率100%；项目（工程）验收合格率100%；（三）时效指标：当年开工率100%；当年完成率100%；当年资金支出率97%；当年资金结余结转率3%；（四）成本指标混凝土硬化投入资金≥175.01元/平方米；混凝土道牙投入资金≥37.33元/米；消防池投入资金≥158.91万元/座；二、效益指标（一）经济效益指标：提高村民经济收入≥1.1万元；带动脱贫人口增收≥1.3万元（二）社会效益指标：示范带动作用持续带动；基层凝聚力持续提高；（三）可持续影响指标：项目使用年限≥50年</t>
  </si>
  <si>
    <t>一、产出指标（一）数量指标：新建电表箱数量≥1台；新建外网数量≥1800米；新建硬化道路面积≥1220平方米（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96%。</t>
  </si>
  <si>
    <t>该项目预算总投资393万元，资金来源: 中央衔接资金350万元，主要铺设给水管网2144米，配套成品混凝士消火栓井17座(包含消火栓系统);预制成品混凝土分户水表井、阀门井共17座，对场区内防疫沟开挖及回填总长3277m；其他资金43万元，用于铺设排水主管3140米，配套建设排水检查井96座，雨水排出口4座;建设过路钢带增强聚乙烯螺旋波纹管276米。</t>
  </si>
  <si>
    <t>灵沙乡11个村200户、1500人（其中脱贫户48户222人，监测对象1户6人</t>
  </si>
  <si>
    <t>一、产出指标（一）数量指标：1.给水管网铺设≥2144m；2.排水管网铺设≥3100米。（二）质量指标：项目（工程）验收合格率100%。（三）时效指标：任务完成率100%；当年资金支付率95%。二、效益指标（一）经济效益指标：1.通过规模化养殖，节约养殖成本，缩短养殖周期，带动肉牛生产销售，从而使养殖农户的经济收入显著提高。2.带动增加脱贫户及监测户收入。（二）社会效益指标：1.生产生活改善。三、服务满意度指标：受益群众满意度97%。</t>
  </si>
  <si>
    <t xml:space="preserve">该项目预算总投资387.01万元，资金来源：中央衔接及其他资金。中央衔接资金350万元，主要建设6.5*3.6m管理用房九栋，建筑面积为210.6平方米，散水混凝土硬化97.2平方米。3m宽混凝土硬化路3852平方米，饲喂通道2520平方米。 新建青储池38座，地面混凝土硬化6824.80平方米。 新建粪污堆放棚1座，地面混凝土硬化260平方米。其他资金37万元，建设1.8米高铁艺围栏。 </t>
  </si>
  <si>
    <r>
      <rPr>
        <sz val="11"/>
        <rFont val="仿宋_GB2312"/>
        <charset val="134"/>
      </rPr>
      <t>一、产出目标：（一）数量指标：新建管理用房≥9栋；新建管理用房面积≥210.6</t>
    </r>
    <r>
      <rPr>
        <sz val="11"/>
        <rFont val="宋体"/>
        <charset val="134"/>
      </rPr>
      <t>㎡</t>
    </r>
    <r>
      <rPr>
        <sz val="11"/>
        <rFont val="仿宋_GB2312"/>
        <charset val="134"/>
      </rPr>
      <t>；硬化道路面积≥3949.2</t>
    </r>
    <r>
      <rPr>
        <sz val="11"/>
        <rFont val="宋体"/>
        <charset val="134"/>
      </rPr>
      <t>㎡</t>
    </r>
    <r>
      <rPr>
        <sz val="11"/>
        <rFont val="仿宋_GB2312"/>
        <charset val="134"/>
      </rPr>
      <t>；饲料通道面积≥2520</t>
    </r>
    <r>
      <rPr>
        <sz val="11"/>
        <rFont val="宋体"/>
        <charset val="134"/>
      </rPr>
      <t>㎡</t>
    </r>
    <r>
      <rPr>
        <sz val="11"/>
        <rFont val="仿宋_GB2312"/>
        <charset val="134"/>
      </rPr>
      <t>；新建青储池≥38座；新建粪污堆放棚≥1座；新建铁艺围栏≥1465m；（二）质量目标：资金使用合规率100%。（三）时效目标：当年开工率≥100%；当年完成率≥100%；当年资金支付率≥97%；当年资金结余结转率＜3%。二、效益目标;（一）经济效益指标：1.通过规模化种殖，节约养殖成本，从而使村集体的经济收入显著提高。2.带动增加脱贫户及监测户收入。（二）社会效益指标：1.生产生活改善。三、服务满意度指标：受益群众满意度≥95%。</t>
    </r>
  </si>
  <si>
    <t>新建厂区围墙305米，原粮仓一座（含提升机），仓储地面防水及混凝土硬化1200平方米，配电室一座3*5米，大门一座及15米*20米库房一座，</t>
  </si>
  <si>
    <t>项目建成后，将进一步培育壮大姚伏镇粮食产业，拓宽粮食外销渠道、强化粮食安全，有利促进产业调整</t>
  </si>
  <si>
    <t>该项目预算总投资1541.84万元，资金来源：中央衔接资金350万元，主要用于供水主管道和暗管排水主管道铺设及集水井阀门井安装等；地方债100万元，主要用于供水管道和暗管排水管道铺设及集水井阀门井安装；其他资金894万元，主要用于供水管道及暗管排水管道铺设及集水井阀门井安装，首部泵房建设及自动化控制系统安装等。</t>
  </si>
  <si>
    <t>八顷村604户，其中脱贫户8户49人，监测户3户5人。</t>
  </si>
  <si>
    <t>发展高效节水灌溉面积6500亩，建设首部加压泵站1座，铺设供水管道139.06公里，实施暗管排水面积6313亩，亩均增收250元，项目验收合格率100%，项目完成及时率95%以上，耕地质量较比上年提高，水资源利用率大幅提高，受益人口满意度95%以上。</t>
  </si>
  <si>
    <t>对吸纳脱贫户、监测户的帮扶车间及在帮扶车间就业的脱贫户、监测户给予补助。</t>
  </si>
  <si>
    <t>脱贫户获得贷款金额5万元以下含5万元，脱贫小额信贷贷款利率和小额信贷贴息利率为3.65%，投入贴息项目资金共280万元，可撬动近5200万元金融信用贷款投入脱贫攻坚，贷款覆盖率达到50%以上，解决超过1400户贫困户信用贷款利息困难问题，有效减轻脱贫户承担的利息负担，促进脱贫户经济收入，有效脱贫户贷款申请满足率≥99%，贷款及时发放率≥100%，受益脱贫户满意度≥98%，</t>
  </si>
  <si>
    <t>按照平罗县产业就业扶持办法，通过企业申请、乡村验收、县级认定的方式培育帮扶车间，企业自建帮扶车间厂房设施设备，吸纳当地脱贫人口就业，县级验收后给予吸纳就业奖励性补助。</t>
  </si>
  <si>
    <t>产出指标：（1）完成供水管道铺设172.6公里 ，配套建筑物129座，完成自来水入户1934户；（2）资金使用合规率100%，验收合格率100%；（3）当年开工率100%，完工率100%，项目支出控制在批复的预算范围内。效益指标：改善脱贫人口生产生活，带动脱贫人口增收，改善生态环境，提高水资源利用率。满意度指标：收益群众满意度达到95%以上。</t>
  </si>
  <si>
    <t>投入补助资金230万元，累积帮助1060户脱贫户、29户监测户减轻家庭教育负担（其中512户脱贫户、13户监测户为春季受益户），累积扶持1310人（其中640人为春季受益），家庭新成长劳动力提高劳动技能和水平。实现户增加补助金额1500元-3500元，群众满意度达到95%以上。</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</si>
</sst>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52">
    <font>
      <sz val="11"/>
      <color theme="1"/>
      <name val="宋体"/>
      <charset val="134"/>
      <scheme val="minor"/>
    </font>
    <font>
      <b/>
      <sz val="11"/>
      <color theme="1"/>
      <name val="宋体"/>
      <charset val="134"/>
      <scheme val="minor"/>
    </font>
    <font>
      <sz val="11"/>
      <name val="宋体"/>
      <charset val="134"/>
      <scheme val="minor"/>
    </font>
    <font>
      <b/>
      <sz val="28"/>
      <name val="方正小标宋_GBK"/>
      <charset val="134"/>
    </font>
    <font>
      <b/>
      <sz val="12"/>
      <name val="楷体"/>
      <charset val="134"/>
    </font>
    <font>
      <sz val="12"/>
      <name val="楷体"/>
      <charset val="134"/>
    </font>
    <font>
      <b/>
      <sz val="14"/>
      <name val="仿宋_GB2312"/>
      <charset val="134"/>
    </font>
    <font>
      <b/>
      <sz val="12"/>
      <name val="黑体"/>
      <charset val="134"/>
    </font>
    <font>
      <b/>
      <sz val="11"/>
      <name val="仿宋_GB2312"/>
      <charset val="134"/>
    </font>
    <font>
      <sz val="11"/>
      <name val="仿宋_GB2312"/>
      <charset val="0"/>
    </font>
    <font>
      <sz val="11"/>
      <name val="仿宋_GB2312"/>
      <charset val="134"/>
    </font>
    <font>
      <b/>
      <sz val="14"/>
      <name val="Arial"/>
      <charset val="0"/>
    </font>
    <font>
      <b/>
      <sz val="11"/>
      <name val="仿宋_GB2312"/>
      <charset val="0"/>
    </font>
    <font>
      <b/>
      <sz val="11"/>
      <name val="Arial"/>
      <charset val="0"/>
    </font>
    <font>
      <b/>
      <sz val="11"/>
      <name val="宋体"/>
      <charset val="134"/>
    </font>
    <font>
      <b/>
      <sz val="12"/>
      <name val="仿宋_GB2312"/>
      <charset val="134"/>
    </font>
    <font>
      <b/>
      <sz val="14"/>
      <name val="仿宋_GB2312"/>
      <charset val="0"/>
    </font>
    <font>
      <b/>
      <sz val="12"/>
      <name val="仿宋_GB2312"/>
      <charset val="0"/>
    </font>
    <font>
      <sz val="28"/>
      <name val="方正小标宋_GBK"/>
      <charset val="134"/>
    </font>
    <font>
      <sz val="11"/>
      <name val="Arial"/>
      <charset val="0"/>
    </font>
    <font>
      <sz val="10"/>
      <name val="仿宋_GB2312"/>
      <charset val="134"/>
    </font>
    <font>
      <sz val="11"/>
      <color rgb="FFFF0000"/>
      <name val="宋体"/>
      <charset val="134"/>
      <scheme val="minor"/>
    </font>
    <font>
      <sz val="11"/>
      <name val="宋体"/>
      <charset val="134"/>
    </font>
    <font>
      <sz val="12"/>
      <name val="仿宋_GB2312"/>
      <charset val="134"/>
    </font>
    <font>
      <sz val="11"/>
      <color theme="1"/>
      <name val="仿宋_GB2312"/>
      <charset val="134"/>
    </font>
    <font>
      <sz val="11"/>
      <color rgb="FFFF0000"/>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方正书宋_GBK"/>
      <charset val="134"/>
    </font>
    <font>
      <sz val="11"/>
      <name val="楷体"/>
      <charset val="134"/>
    </font>
    <font>
      <b/>
      <sz val="10"/>
      <name val="仿宋_GB2312"/>
      <charset val="134"/>
    </font>
    <font>
      <sz val="10"/>
      <name val="宋体"/>
      <charset val="134"/>
    </font>
    <font>
      <sz val="10"/>
      <name val="Arial"/>
      <charset val="134"/>
    </font>
    <font>
      <sz val="11"/>
      <name val="宋体"/>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5" borderId="14" applyNumberFormat="0" applyAlignment="0" applyProtection="0">
      <alignment vertical="center"/>
    </xf>
    <xf numFmtId="0" fontId="35" fillId="6" borderId="15" applyNumberFormat="0" applyAlignment="0" applyProtection="0">
      <alignment vertical="center"/>
    </xf>
    <xf numFmtId="0" fontId="36" fillId="6" borderId="14" applyNumberFormat="0" applyAlignment="0" applyProtection="0">
      <alignment vertical="center"/>
    </xf>
    <xf numFmtId="0" fontId="37" fillId="7"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5" fillId="0" borderId="0">
      <protection locked="0"/>
    </xf>
  </cellStyleXfs>
  <cellXfs count="111">
    <xf numFmtId="0" fontId="0" fillId="0" borderId="0" xfId="0">
      <alignment vertical="center"/>
    </xf>
    <xf numFmtId="0" fontId="1" fillId="0" borderId="0" xfId="0" applyFont="1">
      <alignment vertical="center"/>
    </xf>
    <xf numFmtId="0" fontId="0" fillId="2" borderId="0" xfId="0" applyFill="1">
      <alignment vertical="center"/>
    </xf>
    <xf numFmtId="0" fontId="1" fillId="0" borderId="0" xfId="0" applyFont="1" applyAlignment="1">
      <alignment vertical="center" wrapText="1"/>
    </xf>
    <xf numFmtId="0" fontId="0" fillId="0" borderId="0" xfId="0" applyFont="1">
      <alignment vertical="center"/>
    </xf>
    <xf numFmtId="0" fontId="0" fillId="0" borderId="0" xfId="0" applyAlignment="1">
      <alignment vertical="center" wrapText="1"/>
    </xf>
    <xf numFmtId="0" fontId="0" fillId="0" borderId="0" xfId="0" applyFill="1">
      <alignment vertical="center"/>
    </xf>
    <xf numFmtId="0" fontId="2" fillId="2"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2" borderId="1" xfId="0" applyFont="1" applyFill="1" applyBorder="1" applyAlignment="1">
      <alignment vertical="center" wrapText="1"/>
    </xf>
    <xf numFmtId="0" fontId="10" fillId="2"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7"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6"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6"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xf numFmtId="0" fontId="10" fillId="0" borderId="1" xfId="0" applyFont="1" applyFill="1" applyBorder="1" applyAlignment="1"/>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6" xfId="0" applyFont="1" applyFill="1" applyBorder="1" applyAlignment="1">
      <alignment horizontal="lef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6" xfId="0" applyFont="1" applyFill="1" applyBorder="1" applyAlignment="1">
      <alignment horizontal="left" vertical="center"/>
    </xf>
    <xf numFmtId="0" fontId="10"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xf numFmtId="0" fontId="1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2" borderId="0" xfId="0" applyFont="1" applyFill="1" applyAlignment="1">
      <alignment horizontal="center" vertical="center"/>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76"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177" fontId="10"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0" borderId="1" xfId="0" applyFont="1" applyFill="1" applyBorder="1" applyAlignment="1">
      <alignment vertical="center" wrapText="1"/>
    </xf>
    <xf numFmtId="0" fontId="8" fillId="0" borderId="1" xfId="0" applyFont="1" applyFill="1" applyBorder="1" applyAlignment="1">
      <alignment horizontal="justify" vertical="center" wrapText="1"/>
    </xf>
    <xf numFmtId="0" fontId="2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14" fillId="0" borderId="1" xfId="0" applyFont="1" applyFill="1" applyBorder="1" applyAlignment="1">
      <alignment horizontal="justify" vertical="center" wrapText="1"/>
    </xf>
    <xf numFmtId="0" fontId="2" fillId="0" borderId="0" xfId="0" applyFont="1">
      <alignment vertical="center"/>
    </xf>
    <xf numFmtId="0" fontId="21" fillId="2" borderId="0" xfId="0" applyFont="1" applyFill="1">
      <alignment vertical="center"/>
    </xf>
    <xf numFmtId="0" fontId="10" fillId="2" borderId="1" xfId="0" applyFont="1" applyFill="1" applyBorder="1" applyAlignment="1">
      <alignment horizontal="center" vertical="center"/>
    </xf>
    <xf numFmtId="176" fontId="22" fillId="2"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43" fontId="15" fillId="0" borderId="1" xfId="0" applyNumberFormat="1" applyFont="1" applyFill="1" applyBorder="1" applyAlignment="1">
      <alignment horizontal="center" vertical="center" wrapText="1"/>
    </xf>
    <xf numFmtId="177" fontId="22"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43" fontId="9" fillId="0"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8" fillId="2" borderId="1" xfId="0" applyFont="1" applyFill="1" applyBorder="1" applyAlignment="1">
      <alignment horizontal="justify" vertical="center" wrapText="1"/>
    </xf>
    <xf numFmtId="0" fontId="2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lignment vertical="center"/>
    </xf>
    <xf numFmtId="0" fontId="1" fillId="0" borderId="1" xfId="0" applyFont="1" applyBorder="1">
      <alignment vertical="center"/>
    </xf>
    <xf numFmtId="176" fontId="22" fillId="0" borderId="1" xfId="0" applyNumberFormat="1" applyFont="1" applyFill="1" applyBorder="1" applyAlignment="1">
      <alignment horizontal="center" vertical="center" wrapText="1"/>
    </xf>
    <xf numFmtId="176" fontId="22" fillId="3" borderId="1"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4"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0"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大武口区2020年第三批新增一般债券项目资金拟分配表" xfId="49"/>
  </cellStyles>
  <tableStyles count="0" defaultTableStyle="TableStyleMedium2" defaultPivotStyle="PivotStyleLight16"/>
  <colors>
    <mruColors>
      <color rgb="00FFFF00"/>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3"/>
  <sheetViews>
    <sheetView tabSelected="1" view="pageBreakPreview" zoomScaleNormal="84" workbookViewId="0">
      <pane ySplit="7" topLeftCell="A78" activePane="bottomLeft" state="frozen"/>
      <selection/>
      <selection pane="bottomLeft" activeCell="A1" sqref="A1:Z1"/>
    </sheetView>
  </sheetViews>
  <sheetFormatPr defaultColWidth="9" defaultRowHeight="14.25"/>
  <cols>
    <col min="1" max="1" width="4.99166666666667" customWidth="1"/>
    <col min="2" max="2" width="4.6" style="5" customWidth="1"/>
    <col min="3" max="3" width="6.425" customWidth="1"/>
    <col min="4" max="4" width="8.375" customWidth="1"/>
    <col min="5" max="5" width="4.75833333333333" customWidth="1"/>
    <col min="6" max="6" width="28.125" customWidth="1"/>
    <col min="7" max="7" width="6.875" customWidth="1"/>
    <col min="8" max="8" width="5.89166666666667" customWidth="1"/>
    <col min="9" max="9" width="8.25" customWidth="1"/>
    <col min="10" max="10" width="9.375"/>
    <col min="11" max="11" width="10.8833333333333" style="6" customWidth="1"/>
    <col min="12" max="12" width="10.375" style="6"/>
    <col min="13" max="13" width="6.625" style="7" customWidth="1"/>
    <col min="14" max="14" width="7.14166666666667" style="6" hidden="1" customWidth="1"/>
    <col min="15" max="16" width="9" style="6" hidden="1" customWidth="1"/>
    <col min="17" max="17" width="10.375" style="7"/>
    <col min="18" max="18" width="9" style="6"/>
    <col min="19" max="19" width="0.125" style="6" customWidth="1"/>
    <col min="20" max="20" width="6.75" style="6" customWidth="1"/>
    <col min="21" max="21" width="10.375" style="6"/>
    <col min="22" max="22" width="12.35" customWidth="1"/>
    <col min="23" max="23" width="28.25" customWidth="1"/>
    <col min="24" max="24" width="29.375" customWidth="1"/>
  </cols>
  <sheetData>
    <row r="1" ht="56" customHeight="1" spans="1:26">
      <c r="A1" s="8" t="s">
        <v>0</v>
      </c>
      <c r="B1" s="8"/>
      <c r="C1" s="8"/>
      <c r="D1" s="8"/>
      <c r="E1" s="8"/>
      <c r="F1" s="8"/>
      <c r="G1" s="8"/>
      <c r="H1" s="8"/>
      <c r="I1" s="8"/>
      <c r="J1" s="8"/>
      <c r="K1" s="8"/>
      <c r="L1" s="8"/>
      <c r="M1" s="8"/>
      <c r="N1" s="8"/>
      <c r="O1" s="8"/>
      <c r="P1" s="8"/>
      <c r="Q1" s="8"/>
      <c r="R1" s="8"/>
      <c r="S1" s="8"/>
      <c r="T1" s="8"/>
      <c r="U1" s="8"/>
      <c r="V1" s="8"/>
      <c r="W1" s="8"/>
      <c r="X1" s="8"/>
      <c r="Y1" s="8"/>
      <c r="Z1" s="8"/>
    </row>
    <row r="2" ht="42" customHeight="1" spans="1:26">
      <c r="A2" s="9" t="s">
        <v>1</v>
      </c>
      <c r="B2" s="10" t="s">
        <v>2</v>
      </c>
      <c r="C2" s="10" t="s">
        <v>3</v>
      </c>
      <c r="D2" s="11" t="s">
        <v>4</v>
      </c>
      <c r="E2" s="14" t="s">
        <v>5</v>
      </c>
      <c r="F2" s="11" t="s">
        <v>6</v>
      </c>
      <c r="G2" s="11" t="s">
        <v>7</v>
      </c>
      <c r="H2" s="11" t="s">
        <v>8</v>
      </c>
      <c r="I2" s="11" t="s">
        <v>9</v>
      </c>
      <c r="J2" s="11" t="s">
        <v>10</v>
      </c>
      <c r="K2" s="11" t="s">
        <v>11</v>
      </c>
      <c r="L2" s="11"/>
      <c r="M2" s="65"/>
      <c r="N2" s="11"/>
      <c r="O2" s="11"/>
      <c r="P2" s="11"/>
      <c r="Q2" s="66"/>
      <c r="R2" s="11"/>
      <c r="S2" s="11"/>
      <c r="T2" s="11"/>
      <c r="U2" s="11"/>
      <c r="V2" s="11" t="s">
        <v>12</v>
      </c>
      <c r="W2" s="11" t="s">
        <v>13</v>
      </c>
      <c r="X2" s="11" t="s">
        <v>14</v>
      </c>
      <c r="Y2" s="99" t="s">
        <v>15</v>
      </c>
      <c r="Z2" s="99" t="s">
        <v>16</v>
      </c>
    </row>
    <row r="3" ht="27" customHeight="1" spans="1:26">
      <c r="A3" s="12"/>
      <c r="B3" s="13"/>
      <c r="C3" s="13"/>
      <c r="D3" s="14"/>
      <c r="E3" s="14"/>
      <c r="F3" s="14"/>
      <c r="G3" s="11"/>
      <c r="H3" s="11"/>
      <c r="I3" s="11"/>
      <c r="J3" s="11"/>
      <c r="K3" s="11" t="s">
        <v>17</v>
      </c>
      <c r="L3" s="11" t="s">
        <v>18</v>
      </c>
      <c r="M3" s="65"/>
      <c r="N3" s="11"/>
      <c r="O3" s="11"/>
      <c r="P3" s="11" t="s">
        <v>19</v>
      </c>
      <c r="Q3" s="66" t="s">
        <v>20</v>
      </c>
      <c r="R3" s="11" t="s">
        <v>21</v>
      </c>
      <c r="S3" s="11" t="s">
        <v>22</v>
      </c>
      <c r="T3" s="11" t="s">
        <v>23</v>
      </c>
      <c r="U3" s="11" t="s">
        <v>24</v>
      </c>
      <c r="V3" s="11"/>
      <c r="W3" s="11"/>
      <c r="X3" s="11"/>
      <c r="Y3" s="100"/>
      <c r="Z3" s="100"/>
    </row>
    <row r="4" ht="63" customHeight="1" spans="1:26">
      <c r="A4" s="12"/>
      <c r="B4" s="13"/>
      <c r="C4" s="13"/>
      <c r="D4" s="14"/>
      <c r="E4" s="14"/>
      <c r="F4" s="14"/>
      <c r="G4" s="11"/>
      <c r="H4" s="11"/>
      <c r="I4" s="11"/>
      <c r="J4" s="11"/>
      <c r="K4" s="11"/>
      <c r="L4" s="11" t="s">
        <v>25</v>
      </c>
      <c r="M4" s="66" t="s">
        <v>26</v>
      </c>
      <c r="N4" s="11" t="s">
        <v>27</v>
      </c>
      <c r="O4" s="11" t="s">
        <v>28</v>
      </c>
      <c r="P4" s="11"/>
      <c r="Q4" s="66"/>
      <c r="R4" s="11"/>
      <c r="S4" s="11"/>
      <c r="T4" s="11"/>
      <c r="U4" s="11"/>
      <c r="V4" s="11"/>
      <c r="W4" s="11"/>
      <c r="X4" s="11"/>
      <c r="Y4" s="101"/>
      <c r="Z4" s="101"/>
    </row>
    <row r="5" ht="29" customHeight="1" spans="1:26">
      <c r="A5" s="15" t="s">
        <v>29</v>
      </c>
      <c r="B5" s="16"/>
      <c r="C5" s="15"/>
      <c r="D5" s="15"/>
      <c r="E5" s="15"/>
      <c r="F5" s="15"/>
      <c r="G5" s="16"/>
      <c r="H5" s="16"/>
      <c r="I5" s="16"/>
      <c r="J5" s="16"/>
      <c r="K5" s="59">
        <f>L5+M5+N5+O5+P5+Q5+R5+S5+T5+U5</f>
        <v>24356.08</v>
      </c>
      <c r="L5" s="59">
        <f t="shared" ref="L5:U5" si="0">L6+L66+L73+L79+L80</f>
        <v>7571</v>
      </c>
      <c r="M5" s="59">
        <f t="shared" si="0"/>
        <v>2500</v>
      </c>
      <c r="N5" s="91">
        <f t="shared" si="0"/>
        <v>0</v>
      </c>
      <c r="O5" s="91">
        <f t="shared" si="0"/>
        <v>0</v>
      </c>
      <c r="P5" s="91">
        <f t="shared" si="0"/>
        <v>0</v>
      </c>
      <c r="Q5" s="71">
        <f t="shared" si="0"/>
        <v>5000</v>
      </c>
      <c r="R5" s="59">
        <f t="shared" si="0"/>
        <v>600</v>
      </c>
      <c r="S5" s="91">
        <f t="shared" si="0"/>
        <v>0</v>
      </c>
      <c r="T5" s="59">
        <f t="shared" si="0"/>
        <v>894</v>
      </c>
      <c r="U5" s="59">
        <v>7791.08</v>
      </c>
      <c r="V5" s="16"/>
      <c r="W5" s="16"/>
      <c r="X5" s="16"/>
      <c r="Y5" s="102"/>
      <c r="Z5" s="102"/>
    </row>
    <row r="6" s="1" customFormat="1" ht="29" customHeight="1" spans="1:26">
      <c r="A6" s="17" t="s">
        <v>30</v>
      </c>
      <c r="B6" s="18"/>
      <c r="C6" s="18"/>
      <c r="D6" s="18"/>
      <c r="E6" s="18"/>
      <c r="F6" s="40"/>
      <c r="G6" s="41"/>
      <c r="H6" s="41"/>
      <c r="I6" s="60"/>
      <c r="J6" s="60"/>
      <c r="K6" s="59">
        <f t="shared" ref="K6:U6" si="1">K7+K37+K43+K62+K64</f>
        <v>22605.01</v>
      </c>
      <c r="L6" s="61">
        <f t="shared" si="1"/>
        <v>6691</v>
      </c>
      <c r="M6" s="61">
        <f t="shared" si="1"/>
        <v>2000</v>
      </c>
      <c r="N6" s="91">
        <f t="shared" ref="N6:P6" si="2">N7+N67+N74+N80+N81</f>
        <v>0</v>
      </c>
      <c r="O6" s="91">
        <f t="shared" si="2"/>
        <v>0</v>
      </c>
      <c r="P6" s="91">
        <f t="shared" si="2"/>
        <v>0</v>
      </c>
      <c r="Q6" s="72">
        <f t="shared" si="1"/>
        <v>4810</v>
      </c>
      <c r="R6" s="61">
        <f t="shared" si="1"/>
        <v>600</v>
      </c>
      <c r="S6" s="91">
        <f>S7+S67+S74+S80+S81</f>
        <v>0</v>
      </c>
      <c r="T6" s="61">
        <f t="shared" si="1"/>
        <v>894</v>
      </c>
      <c r="U6" s="61">
        <f t="shared" si="1"/>
        <v>7628.42</v>
      </c>
      <c r="V6" s="60"/>
      <c r="W6" s="75"/>
      <c r="X6" s="76"/>
      <c r="Y6" s="103"/>
      <c r="Z6" s="103"/>
    </row>
    <row r="7" s="1" customFormat="1" ht="29" customHeight="1" spans="1:26">
      <c r="A7" s="19" t="s">
        <v>31</v>
      </c>
      <c r="B7" s="20"/>
      <c r="C7" s="20"/>
      <c r="D7" s="20"/>
      <c r="E7" s="20"/>
      <c r="F7" s="42"/>
      <c r="G7" s="43"/>
      <c r="H7" s="43"/>
      <c r="I7" s="43"/>
      <c r="J7" s="43"/>
      <c r="K7" s="62">
        <f t="shared" ref="K7:U7" si="3">SUM(K8:K36)</f>
        <v>12025.27</v>
      </c>
      <c r="L7" s="63">
        <f t="shared" si="3"/>
        <v>4214</v>
      </c>
      <c r="M7" s="63">
        <f t="shared" si="3"/>
        <v>1800</v>
      </c>
      <c r="N7" s="91">
        <f t="shared" ref="N7:P7" si="4">N8+N68+N75+N81+N82</f>
        <v>0</v>
      </c>
      <c r="O7" s="91">
        <f t="shared" si="4"/>
        <v>0</v>
      </c>
      <c r="P7" s="91">
        <f t="shared" si="4"/>
        <v>0</v>
      </c>
      <c r="Q7" s="73">
        <f t="shared" si="3"/>
        <v>1537</v>
      </c>
      <c r="R7" s="63">
        <f t="shared" si="3"/>
        <v>600</v>
      </c>
      <c r="S7" s="91">
        <f>S8+S68+S75+S81+S82</f>
        <v>0</v>
      </c>
      <c r="T7" s="63">
        <f t="shared" si="3"/>
        <v>0</v>
      </c>
      <c r="U7" s="62">
        <f t="shared" si="3"/>
        <v>3892.68</v>
      </c>
      <c r="V7" s="43"/>
      <c r="W7" s="43"/>
      <c r="X7" s="77"/>
      <c r="Y7" s="103"/>
      <c r="Z7" s="103"/>
    </row>
    <row r="8" ht="127" customHeight="1" spans="1:26">
      <c r="A8" s="21">
        <v>1</v>
      </c>
      <c r="B8" s="23" t="s">
        <v>32</v>
      </c>
      <c r="C8" s="23" t="s">
        <v>33</v>
      </c>
      <c r="D8" s="23" t="s">
        <v>34</v>
      </c>
      <c r="E8" s="23" t="s">
        <v>35</v>
      </c>
      <c r="F8" s="23" t="s">
        <v>36</v>
      </c>
      <c r="G8" s="44" t="s">
        <v>37</v>
      </c>
      <c r="H8" s="23" t="s">
        <v>38</v>
      </c>
      <c r="I8" s="23" t="s">
        <v>39</v>
      </c>
      <c r="J8" s="23" t="s">
        <v>40</v>
      </c>
      <c r="K8" s="50">
        <f>SUM(L8:U8)</f>
        <v>850</v>
      </c>
      <c r="L8" s="50">
        <v>850</v>
      </c>
      <c r="M8" s="91">
        <v>0</v>
      </c>
      <c r="N8" s="91">
        <v>0</v>
      </c>
      <c r="O8" s="94">
        <v>0</v>
      </c>
      <c r="P8" s="94">
        <v>0</v>
      </c>
      <c r="Q8" s="94">
        <v>0</v>
      </c>
      <c r="R8" s="94">
        <v>0</v>
      </c>
      <c r="S8" s="94">
        <v>0</v>
      </c>
      <c r="T8" s="94">
        <v>0</v>
      </c>
      <c r="U8" s="94">
        <v>0</v>
      </c>
      <c r="V8" s="23" t="s">
        <v>41</v>
      </c>
      <c r="W8" s="78" t="s">
        <v>42</v>
      </c>
      <c r="X8" s="82" t="s">
        <v>43</v>
      </c>
      <c r="Y8" s="104" t="s">
        <v>44</v>
      </c>
      <c r="Z8" s="104" t="s">
        <v>45</v>
      </c>
    </row>
    <row r="9" ht="159" customHeight="1" spans="1:26">
      <c r="A9" s="21">
        <v>2</v>
      </c>
      <c r="B9" s="23" t="s">
        <v>32</v>
      </c>
      <c r="C9" s="23" t="s">
        <v>33</v>
      </c>
      <c r="D9" s="23" t="s">
        <v>46</v>
      </c>
      <c r="E9" s="23" t="s">
        <v>35</v>
      </c>
      <c r="F9" s="23" t="s">
        <v>47</v>
      </c>
      <c r="G9" s="44" t="s">
        <v>48</v>
      </c>
      <c r="H9" s="23" t="s">
        <v>38</v>
      </c>
      <c r="I9" s="23" t="s">
        <v>49</v>
      </c>
      <c r="J9" s="23" t="s">
        <v>40</v>
      </c>
      <c r="K9" s="50">
        <f>SUM(L9:U9)</f>
        <v>100</v>
      </c>
      <c r="L9" s="50">
        <v>100</v>
      </c>
      <c r="M9" s="91">
        <v>0</v>
      </c>
      <c r="N9" s="91">
        <v>0</v>
      </c>
      <c r="O9" s="94">
        <v>0</v>
      </c>
      <c r="P9" s="94">
        <v>0</v>
      </c>
      <c r="Q9" s="94">
        <v>0</v>
      </c>
      <c r="R9" s="94">
        <v>0</v>
      </c>
      <c r="S9" s="94">
        <v>0</v>
      </c>
      <c r="T9" s="94">
        <v>0</v>
      </c>
      <c r="U9" s="94">
        <v>0</v>
      </c>
      <c r="V9" s="23" t="s">
        <v>50</v>
      </c>
      <c r="W9" s="78" t="s">
        <v>51</v>
      </c>
      <c r="X9" s="82" t="s">
        <v>52</v>
      </c>
      <c r="Y9" s="104" t="s">
        <v>44</v>
      </c>
      <c r="Z9" s="104" t="s">
        <v>45</v>
      </c>
    </row>
    <row r="10" s="2" customFormat="1" ht="231" customHeight="1" spans="1:26">
      <c r="A10" s="21">
        <v>3</v>
      </c>
      <c r="B10" s="23" t="s">
        <v>32</v>
      </c>
      <c r="C10" s="25" t="s">
        <v>53</v>
      </c>
      <c r="D10" s="25" t="s">
        <v>54</v>
      </c>
      <c r="E10" s="25" t="s">
        <v>55</v>
      </c>
      <c r="F10" s="25" t="s">
        <v>56</v>
      </c>
      <c r="G10" s="45"/>
      <c r="H10" s="25" t="s">
        <v>57</v>
      </c>
      <c r="I10" s="25" t="s">
        <v>58</v>
      </c>
      <c r="J10" s="25" t="s">
        <v>59</v>
      </c>
      <c r="K10" s="52">
        <v>593.76</v>
      </c>
      <c r="L10" s="52">
        <v>550</v>
      </c>
      <c r="M10" s="91">
        <v>0</v>
      </c>
      <c r="N10" s="91">
        <v>0</v>
      </c>
      <c r="O10" s="94">
        <v>0</v>
      </c>
      <c r="P10" s="94">
        <v>0</v>
      </c>
      <c r="Q10" s="94">
        <v>0</v>
      </c>
      <c r="R10" s="94">
        <v>0</v>
      </c>
      <c r="S10" s="94">
        <v>0</v>
      </c>
      <c r="T10" s="94">
        <v>0</v>
      </c>
      <c r="U10" s="52">
        <v>43.76</v>
      </c>
      <c r="V10" s="25" t="s">
        <v>60</v>
      </c>
      <c r="W10" s="80" t="s">
        <v>61</v>
      </c>
      <c r="X10" s="96" t="s">
        <v>62</v>
      </c>
      <c r="Y10" s="104" t="s">
        <v>63</v>
      </c>
      <c r="Z10" s="104" t="s">
        <v>64</v>
      </c>
    </row>
    <row r="11" s="2" customFormat="1" ht="299" customHeight="1" spans="1:26">
      <c r="A11" s="21">
        <v>4</v>
      </c>
      <c r="B11" s="23" t="s">
        <v>32</v>
      </c>
      <c r="C11" s="23" t="s">
        <v>65</v>
      </c>
      <c r="D11" s="23" t="s">
        <v>66</v>
      </c>
      <c r="E11" s="23" t="s">
        <v>35</v>
      </c>
      <c r="F11" s="23" t="s">
        <v>67</v>
      </c>
      <c r="G11" s="23"/>
      <c r="H11" s="23" t="s">
        <v>68</v>
      </c>
      <c r="I11" s="23" t="s">
        <v>69</v>
      </c>
      <c r="J11" s="23" t="s">
        <v>70</v>
      </c>
      <c r="K11" s="25">
        <v>389.95</v>
      </c>
      <c r="L11" s="91">
        <v>0</v>
      </c>
      <c r="M11" s="52">
        <v>250</v>
      </c>
      <c r="N11" s="91">
        <v>0</v>
      </c>
      <c r="O11" s="94">
        <v>0</v>
      </c>
      <c r="P11" s="94">
        <v>0</v>
      </c>
      <c r="Q11" s="94">
        <v>0</v>
      </c>
      <c r="R11" s="94">
        <v>0</v>
      </c>
      <c r="S11" s="94">
        <v>0</v>
      </c>
      <c r="T11" s="94">
        <v>0</v>
      </c>
      <c r="U11" s="52">
        <v>189.95</v>
      </c>
      <c r="V11" s="23" t="s">
        <v>71</v>
      </c>
      <c r="W11" s="79" t="s">
        <v>72</v>
      </c>
      <c r="X11" s="79" t="s">
        <v>73</v>
      </c>
      <c r="Y11" s="105" t="s">
        <v>70</v>
      </c>
      <c r="Z11" s="105" t="s">
        <v>74</v>
      </c>
    </row>
    <row r="12" s="2" customFormat="1" ht="236" customHeight="1" spans="1:26">
      <c r="A12" s="21">
        <v>5</v>
      </c>
      <c r="B12" s="23" t="s">
        <v>32</v>
      </c>
      <c r="C12" s="25" t="s">
        <v>75</v>
      </c>
      <c r="D12" s="25" t="s">
        <v>76</v>
      </c>
      <c r="E12" s="89" t="s">
        <v>35</v>
      </c>
      <c r="F12" s="25" t="s">
        <v>77</v>
      </c>
      <c r="H12" s="25" t="s">
        <v>78</v>
      </c>
      <c r="I12" s="89" t="s">
        <v>79</v>
      </c>
      <c r="J12" s="25" t="s">
        <v>80</v>
      </c>
      <c r="K12" s="92">
        <v>396</v>
      </c>
      <c r="L12" s="91">
        <v>0</v>
      </c>
      <c r="M12" s="25">
        <v>360</v>
      </c>
      <c r="N12" s="91">
        <v>0</v>
      </c>
      <c r="O12" s="91">
        <v>0</v>
      </c>
      <c r="P12" s="91">
        <v>0</v>
      </c>
      <c r="Q12" s="91">
        <v>0</v>
      </c>
      <c r="R12" s="91">
        <v>0</v>
      </c>
      <c r="S12" s="91">
        <v>0</v>
      </c>
      <c r="T12" s="91">
        <v>0</v>
      </c>
      <c r="U12" s="25">
        <v>36</v>
      </c>
      <c r="V12" s="25" t="s">
        <v>81</v>
      </c>
      <c r="W12" s="80" t="s">
        <v>82</v>
      </c>
      <c r="X12" s="96" t="s">
        <v>83</v>
      </c>
      <c r="Y12" s="105" t="s">
        <v>84</v>
      </c>
      <c r="Z12" s="105" t="s">
        <v>85</v>
      </c>
    </row>
    <row r="13" ht="212" customHeight="1" spans="1:26">
      <c r="A13" s="21">
        <v>6</v>
      </c>
      <c r="B13" s="23" t="s">
        <v>32</v>
      </c>
      <c r="C13" s="23" t="s">
        <v>53</v>
      </c>
      <c r="D13" s="23" t="s">
        <v>86</v>
      </c>
      <c r="E13" s="23" t="s">
        <v>35</v>
      </c>
      <c r="F13" s="23" t="s">
        <v>87</v>
      </c>
      <c r="G13" s="44"/>
      <c r="H13" s="23" t="s">
        <v>88</v>
      </c>
      <c r="I13" s="23" t="s">
        <v>89</v>
      </c>
      <c r="J13" s="23" t="s">
        <v>90</v>
      </c>
      <c r="K13" s="50">
        <v>930.78</v>
      </c>
      <c r="L13" s="50">
        <v>400</v>
      </c>
      <c r="M13" s="91">
        <v>0</v>
      </c>
      <c r="N13" s="91">
        <v>0</v>
      </c>
      <c r="O13" s="91">
        <v>0</v>
      </c>
      <c r="P13" s="91">
        <v>0</v>
      </c>
      <c r="Q13" s="91">
        <v>0</v>
      </c>
      <c r="R13" s="91">
        <v>0</v>
      </c>
      <c r="S13" s="91">
        <v>0</v>
      </c>
      <c r="T13" s="91">
        <v>0</v>
      </c>
      <c r="U13" s="50">
        <f>K13-L13</f>
        <v>530.78</v>
      </c>
      <c r="V13" s="23" t="s">
        <v>91</v>
      </c>
      <c r="W13" s="79" t="s">
        <v>92</v>
      </c>
      <c r="X13" s="82" t="s">
        <v>93</v>
      </c>
      <c r="Y13" s="104" t="s">
        <v>94</v>
      </c>
      <c r="Z13" s="104" t="s">
        <v>95</v>
      </c>
    </row>
    <row r="14" ht="263" customHeight="1" spans="1:26">
      <c r="A14" s="21">
        <v>7</v>
      </c>
      <c r="B14" s="23" t="s">
        <v>32</v>
      </c>
      <c r="C14" s="23" t="s">
        <v>53</v>
      </c>
      <c r="D14" s="23" t="s">
        <v>96</v>
      </c>
      <c r="E14" s="46" t="s">
        <v>35</v>
      </c>
      <c r="F14" s="44" t="s">
        <v>97</v>
      </c>
      <c r="G14" s="47"/>
      <c r="H14" s="26" t="s">
        <v>98</v>
      </c>
      <c r="I14" s="23" t="s">
        <v>99</v>
      </c>
      <c r="J14" s="23" t="s">
        <v>90</v>
      </c>
      <c r="K14" s="50">
        <v>1292.12</v>
      </c>
      <c r="L14" s="50">
        <v>300</v>
      </c>
      <c r="M14" s="91">
        <v>0</v>
      </c>
      <c r="N14" s="91">
        <v>0</v>
      </c>
      <c r="O14" s="91">
        <v>0</v>
      </c>
      <c r="P14" s="91">
        <v>0</v>
      </c>
      <c r="Q14" s="91">
        <v>0</v>
      </c>
      <c r="R14" s="91">
        <v>0</v>
      </c>
      <c r="S14" s="91">
        <v>0</v>
      </c>
      <c r="T14" s="91">
        <v>0</v>
      </c>
      <c r="U14" s="50">
        <f>K14-L14</f>
        <v>992.12</v>
      </c>
      <c r="V14" s="26" t="s">
        <v>100</v>
      </c>
      <c r="W14" s="79" t="s">
        <v>101</v>
      </c>
      <c r="X14" s="82" t="s">
        <v>102</v>
      </c>
      <c r="Y14" s="104" t="s">
        <v>94</v>
      </c>
      <c r="Z14" s="104" t="s">
        <v>95</v>
      </c>
    </row>
    <row r="15" ht="238" customHeight="1" spans="1:26">
      <c r="A15" s="21">
        <v>8</v>
      </c>
      <c r="B15" s="23" t="s">
        <v>32</v>
      </c>
      <c r="C15" s="23" t="s">
        <v>53</v>
      </c>
      <c r="D15" s="26" t="s">
        <v>103</v>
      </c>
      <c r="E15" s="46" t="s">
        <v>35</v>
      </c>
      <c r="F15" s="44" t="s">
        <v>104</v>
      </c>
      <c r="G15" s="44"/>
      <c r="H15" s="23" t="s">
        <v>98</v>
      </c>
      <c r="I15" s="23" t="s">
        <v>105</v>
      </c>
      <c r="J15" s="23" t="s">
        <v>90</v>
      </c>
      <c r="K15" s="50">
        <v>953.27</v>
      </c>
      <c r="L15" s="50">
        <v>447</v>
      </c>
      <c r="M15" s="91">
        <v>0</v>
      </c>
      <c r="N15" s="91">
        <v>0</v>
      </c>
      <c r="O15" s="91">
        <v>0</v>
      </c>
      <c r="P15" s="91">
        <v>0</v>
      </c>
      <c r="Q15" s="91">
        <v>0</v>
      </c>
      <c r="R15" s="91">
        <v>0</v>
      </c>
      <c r="S15" s="91">
        <v>0</v>
      </c>
      <c r="T15" s="91">
        <v>0</v>
      </c>
      <c r="U15" s="50">
        <v>506.27</v>
      </c>
      <c r="V15" s="26" t="s">
        <v>106</v>
      </c>
      <c r="W15" s="79" t="s">
        <v>107</v>
      </c>
      <c r="X15" s="82" t="s">
        <v>108</v>
      </c>
      <c r="Y15" s="104" t="s">
        <v>94</v>
      </c>
      <c r="Z15" s="104" t="s">
        <v>95</v>
      </c>
    </row>
    <row r="16" s="86" customFormat="1" ht="205" customHeight="1" spans="1:26">
      <c r="A16" s="21">
        <v>9</v>
      </c>
      <c r="B16" s="23" t="s">
        <v>32</v>
      </c>
      <c r="C16" s="23" t="s">
        <v>53</v>
      </c>
      <c r="D16" s="23" t="s">
        <v>109</v>
      </c>
      <c r="E16" s="23" t="s">
        <v>55</v>
      </c>
      <c r="F16" s="23" t="s">
        <v>110</v>
      </c>
      <c r="G16" s="44"/>
      <c r="H16" s="23" t="s">
        <v>88</v>
      </c>
      <c r="I16" s="23" t="s">
        <v>111</v>
      </c>
      <c r="J16" s="23" t="s">
        <v>90</v>
      </c>
      <c r="K16" s="50">
        <v>63</v>
      </c>
      <c r="L16" s="50">
        <v>63</v>
      </c>
      <c r="M16" s="91">
        <v>0</v>
      </c>
      <c r="N16" s="91">
        <v>0</v>
      </c>
      <c r="O16" s="91">
        <v>0</v>
      </c>
      <c r="P16" s="91">
        <v>0</v>
      </c>
      <c r="Q16" s="91">
        <v>0</v>
      </c>
      <c r="R16" s="91">
        <v>0</v>
      </c>
      <c r="S16" s="91">
        <v>0</v>
      </c>
      <c r="T16" s="91">
        <v>0</v>
      </c>
      <c r="U16" s="50" t="s">
        <v>112</v>
      </c>
      <c r="V16" s="23" t="s">
        <v>113</v>
      </c>
      <c r="W16" s="79" t="s">
        <v>114</v>
      </c>
      <c r="X16" s="82" t="s">
        <v>115</v>
      </c>
      <c r="Y16" s="104" t="s">
        <v>94</v>
      </c>
      <c r="Z16" s="104" t="s">
        <v>95</v>
      </c>
    </row>
    <row r="17" ht="293" customHeight="1" spans="1:26">
      <c r="A17" s="21">
        <v>10</v>
      </c>
      <c r="B17" s="23" t="s">
        <v>32</v>
      </c>
      <c r="C17" s="23" t="s">
        <v>53</v>
      </c>
      <c r="D17" s="23" t="s">
        <v>116</v>
      </c>
      <c r="E17" s="23" t="s">
        <v>35</v>
      </c>
      <c r="F17" s="23" t="s">
        <v>117</v>
      </c>
      <c r="G17" s="44"/>
      <c r="H17" s="23" t="s">
        <v>118</v>
      </c>
      <c r="I17" s="23" t="s">
        <v>119</v>
      </c>
      <c r="J17" s="23" t="s">
        <v>120</v>
      </c>
      <c r="K17" s="50">
        <f>SUM(L17:U17)</f>
        <v>365.92</v>
      </c>
      <c r="L17" s="91">
        <v>0</v>
      </c>
      <c r="M17" s="52">
        <v>150</v>
      </c>
      <c r="N17" s="91">
        <v>0</v>
      </c>
      <c r="O17" s="91">
        <v>0</v>
      </c>
      <c r="P17" s="91">
        <v>0</v>
      </c>
      <c r="Q17" s="52">
        <v>170</v>
      </c>
      <c r="R17" s="91">
        <v>0</v>
      </c>
      <c r="S17" s="91">
        <v>0</v>
      </c>
      <c r="T17" s="91">
        <v>0</v>
      </c>
      <c r="U17" s="50">
        <v>45.92</v>
      </c>
      <c r="V17" s="23" t="s">
        <v>121</v>
      </c>
      <c r="W17" s="79" t="s">
        <v>122</v>
      </c>
      <c r="X17" s="79" t="s">
        <v>123</v>
      </c>
      <c r="Y17" s="104" t="s">
        <v>124</v>
      </c>
      <c r="Z17" s="104" t="s">
        <v>125</v>
      </c>
    </row>
    <row r="18" ht="255" customHeight="1" spans="1:26">
      <c r="A18" s="21">
        <v>11</v>
      </c>
      <c r="B18" s="23" t="s">
        <v>32</v>
      </c>
      <c r="C18" s="23" t="s">
        <v>53</v>
      </c>
      <c r="D18" s="23" t="s">
        <v>126</v>
      </c>
      <c r="E18" s="23" t="s">
        <v>35</v>
      </c>
      <c r="F18" s="23" t="s">
        <v>127</v>
      </c>
      <c r="G18" s="44"/>
      <c r="H18" s="23" t="s">
        <v>128</v>
      </c>
      <c r="I18" s="23" t="s">
        <v>129</v>
      </c>
      <c r="J18" s="23" t="s">
        <v>130</v>
      </c>
      <c r="K18" s="50">
        <v>635.79</v>
      </c>
      <c r="L18" s="50">
        <v>190</v>
      </c>
      <c r="M18" s="91">
        <v>0</v>
      </c>
      <c r="N18" s="91">
        <v>0</v>
      </c>
      <c r="O18" s="91">
        <v>0</v>
      </c>
      <c r="P18" s="91">
        <v>0</v>
      </c>
      <c r="Q18" s="52">
        <v>150</v>
      </c>
      <c r="R18" s="91">
        <v>0</v>
      </c>
      <c r="S18" s="91">
        <v>0</v>
      </c>
      <c r="T18" s="91">
        <v>0</v>
      </c>
      <c r="U18" s="50">
        <f>K18-L18-M18-Q18</f>
        <v>295.79</v>
      </c>
      <c r="V18" s="23" t="s">
        <v>131</v>
      </c>
      <c r="W18" s="79" t="s">
        <v>132</v>
      </c>
      <c r="X18" s="79" t="s">
        <v>133</v>
      </c>
      <c r="Y18" s="104" t="s">
        <v>134</v>
      </c>
      <c r="Z18" s="104" t="s">
        <v>135</v>
      </c>
    </row>
    <row r="19" ht="197" customHeight="1" spans="1:26">
      <c r="A19" s="21">
        <v>12</v>
      </c>
      <c r="B19" s="23" t="s">
        <v>32</v>
      </c>
      <c r="C19" s="23" t="s">
        <v>65</v>
      </c>
      <c r="D19" s="23" t="s">
        <v>136</v>
      </c>
      <c r="E19" s="23" t="s">
        <v>35</v>
      </c>
      <c r="F19" s="23" t="s">
        <v>137</v>
      </c>
      <c r="G19" s="23"/>
      <c r="H19" s="23" t="s">
        <v>138</v>
      </c>
      <c r="I19" s="23" t="s">
        <v>139</v>
      </c>
      <c r="J19" s="23" t="s">
        <v>140</v>
      </c>
      <c r="K19" s="23">
        <v>165.86</v>
      </c>
      <c r="L19" s="91">
        <v>0</v>
      </c>
      <c r="M19" s="25">
        <v>150</v>
      </c>
      <c r="N19" s="91">
        <v>0</v>
      </c>
      <c r="O19" s="91">
        <v>0</v>
      </c>
      <c r="P19" s="91">
        <v>0</v>
      </c>
      <c r="Q19" s="91">
        <v>0</v>
      </c>
      <c r="R19" s="91">
        <v>0</v>
      </c>
      <c r="S19" s="91">
        <v>0</v>
      </c>
      <c r="T19" s="91">
        <v>0</v>
      </c>
      <c r="U19" s="23">
        <v>15.86</v>
      </c>
      <c r="V19" s="23" t="s">
        <v>141</v>
      </c>
      <c r="W19" s="79" t="s">
        <v>142</v>
      </c>
      <c r="X19" s="82" t="s">
        <v>143</v>
      </c>
      <c r="Y19" s="104" t="s">
        <v>144</v>
      </c>
      <c r="Z19" s="104" t="s">
        <v>145</v>
      </c>
    </row>
    <row r="20" s="86" customFormat="1" ht="256" customHeight="1" spans="1:26">
      <c r="A20" s="21">
        <v>13</v>
      </c>
      <c r="B20" s="23" t="s">
        <v>32</v>
      </c>
      <c r="C20" s="25" t="s">
        <v>75</v>
      </c>
      <c r="D20" s="25" t="s">
        <v>146</v>
      </c>
      <c r="E20" s="25" t="s">
        <v>35</v>
      </c>
      <c r="F20" s="25" t="s">
        <v>147</v>
      </c>
      <c r="G20" s="45"/>
      <c r="H20" s="25" t="s">
        <v>148</v>
      </c>
      <c r="I20" s="25" t="s">
        <v>129</v>
      </c>
      <c r="J20" s="25" t="s">
        <v>120</v>
      </c>
      <c r="K20" s="25">
        <v>370</v>
      </c>
      <c r="L20" s="91">
        <v>0</v>
      </c>
      <c r="M20" s="91">
        <v>0</v>
      </c>
      <c r="N20" s="91">
        <v>0</v>
      </c>
      <c r="O20" s="91">
        <v>0</v>
      </c>
      <c r="P20" s="91">
        <v>0</v>
      </c>
      <c r="Q20" s="95">
        <v>300</v>
      </c>
      <c r="R20" s="91">
        <v>0</v>
      </c>
      <c r="S20" s="91">
        <v>0</v>
      </c>
      <c r="T20" s="91">
        <v>0</v>
      </c>
      <c r="U20" s="25">
        <v>70</v>
      </c>
      <c r="V20" s="23" t="s">
        <v>149</v>
      </c>
      <c r="W20" s="79" t="s">
        <v>150</v>
      </c>
      <c r="X20" s="82" t="s">
        <v>151</v>
      </c>
      <c r="Y20" s="104" t="s">
        <v>124</v>
      </c>
      <c r="Z20" s="104" t="s">
        <v>125</v>
      </c>
    </row>
    <row r="21" s="7" customFormat="1" ht="143" customHeight="1" spans="1:26">
      <c r="A21" s="21">
        <v>14</v>
      </c>
      <c r="B21" s="23" t="s">
        <v>32</v>
      </c>
      <c r="C21" s="25" t="s">
        <v>75</v>
      </c>
      <c r="D21" s="25" t="s">
        <v>152</v>
      </c>
      <c r="E21" s="25" t="s">
        <v>55</v>
      </c>
      <c r="F21" s="25" t="s">
        <v>153</v>
      </c>
      <c r="G21" s="45"/>
      <c r="H21" s="25" t="s">
        <v>154</v>
      </c>
      <c r="I21" s="25" t="s">
        <v>155</v>
      </c>
      <c r="J21" s="25" t="s">
        <v>156</v>
      </c>
      <c r="K21" s="52">
        <f>SUM(L21:U21)</f>
        <v>138</v>
      </c>
      <c r="L21" s="91">
        <v>0</v>
      </c>
      <c r="M21" s="91">
        <v>0</v>
      </c>
      <c r="N21" s="91">
        <v>0</v>
      </c>
      <c r="O21" s="91">
        <v>0</v>
      </c>
      <c r="P21" s="91">
        <v>0</v>
      </c>
      <c r="Q21" s="52">
        <v>138</v>
      </c>
      <c r="R21" s="91">
        <v>0</v>
      </c>
      <c r="S21" s="91">
        <v>0</v>
      </c>
      <c r="T21" s="91">
        <v>0</v>
      </c>
      <c r="U21" s="91">
        <v>0</v>
      </c>
      <c r="V21" s="84" t="s">
        <v>157</v>
      </c>
      <c r="W21" s="80" t="s">
        <v>158</v>
      </c>
      <c r="X21" s="96" t="s">
        <v>159</v>
      </c>
      <c r="Y21" s="105" t="s">
        <v>160</v>
      </c>
      <c r="Z21" s="105" t="s">
        <v>161</v>
      </c>
    </row>
    <row r="22" s="87" customFormat="1" ht="203" customHeight="1" spans="1:26">
      <c r="A22" s="21">
        <v>15</v>
      </c>
      <c r="B22" s="23" t="s">
        <v>32</v>
      </c>
      <c r="C22" s="25" t="s">
        <v>75</v>
      </c>
      <c r="D22" s="25" t="s">
        <v>162</v>
      </c>
      <c r="E22" s="25" t="s">
        <v>55</v>
      </c>
      <c r="F22" s="25" t="s">
        <v>163</v>
      </c>
      <c r="G22" s="45"/>
      <c r="H22" s="25" t="s">
        <v>57</v>
      </c>
      <c r="I22" s="25" t="s">
        <v>164</v>
      </c>
      <c r="J22" s="25" t="s">
        <v>59</v>
      </c>
      <c r="K22" s="52">
        <f>SUM(L22:U22)</f>
        <v>208.45</v>
      </c>
      <c r="L22" s="91">
        <v>0</v>
      </c>
      <c r="M22" s="91">
        <v>0</v>
      </c>
      <c r="N22" s="91">
        <v>0</v>
      </c>
      <c r="O22" s="91">
        <v>0</v>
      </c>
      <c r="P22" s="91">
        <v>0</v>
      </c>
      <c r="Q22" s="52">
        <v>191</v>
      </c>
      <c r="R22" s="91">
        <v>0</v>
      </c>
      <c r="S22" s="91">
        <v>0</v>
      </c>
      <c r="T22" s="91">
        <v>0</v>
      </c>
      <c r="U22" s="52">
        <v>17.45</v>
      </c>
      <c r="V22" s="25" t="s">
        <v>165</v>
      </c>
      <c r="W22" s="80" t="s">
        <v>166</v>
      </c>
      <c r="X22" s="96" t="s">
        <v>167</v>
      </c>
      <c r="Y22" s="104" t="s">
        <v>63</v>
      </c>
      <c r="Z22" s="104" t="s">
        <v>64</v>
      </c>
    </row>
    <row r="23" ht="186" customHeight="1" spans="1:26">
      <c r="A23" s="21">
        <v>16</v>
      </c>
      <c r="B23" s="23" t="s">
        <v>32</v>
      </c>
      <c r="C23" s="23" t="s">
        <v>75</v>
      </c>
      <c r="D23" s="23" t="s">
        <v>168</v>
      </c>
      <c r="E23" s="23" t="s">
        <v>35</v>
      </c>
      <c r="F23" s="23" t="s">
        <v>169</v>
      </c>
      <c r="G23" s="44"/>
      <c r="H23" s="23" t="s">
        <v>170</v>
      </c>
      <c r="I23" s="23" t="s">
        <v>171</v>
      </c>
      <c r="J23" s="23" t="s">
        <v>172</v>
      </c>
      <c r="K23" s="50">
        <v>447.59</v>
      </c>
      <c r="L23" s="91">
        <v>0</v>
      </c>
      <c r="M23" s="52">
        <v>200</v>
      </c>
      <c r="N23" s="91">
        <v>0</v>
      </c>
      <c r="O23" s="91">
        <v>0</v>
      </c>
      <c r="P23" s="91">
        <v>0</v>
      </c>
      <c r="Q23" s="52">
        <v>200</v>
      </c>
      <c r="R23" s="91">
        <v>0</v>
      </c>
      <c r="S23" s="91">
        <v>0</v>
      </c>
      <c r="T23" s="91">
        <v>0</v>
      </c>
      <c r="U23" s="50">
        <v>40</v>
      </c>
      <c r="V23" s="23" t="s">
        <v>173</v>
      </c>
      <c r="W23" s="79" t="s">
        <v>174</v>
      </c>
      <c r="X23" s="82" t="s">
        <v>175</v>
      </c>
      <c r="Y23" s="104" t="s">
        <v>176</v>
      </c>
      <c r="Z23" s="104" t="s">
        <v>177</v>
      </c>
    </row>
    <row r="24" ht="244" customHeight="1" spans="1:26">
      <c r="A24" s="21">
        <v>17</v>
      </c>
      <c r="B24" s="23" t="s">
        <v>32</v>
      </c>
      <c r="C24" s="23" t="s">
        <v>75</v>
      </c>
      <c r="D24" s="23" t="s">
        <v>178</v>
      </c>
      <c r="E24" s="23" t="s">
        <v>35</v>
      </c>
      <c r="F24" s="23" t="s">
        <v>179</v>
      </c>
      <c r="G24" s="44"/>
      <c r="H24" s="23" t="s">
        <v>88</v>
      </c>
      <c r="I24" s="23" t="s">
        <v>180</v>
      </c>
      <c r="J24" s="23" t="s">
        <v>90</v>
      </c>
      <c r="K24" s="50">
        <v>927.51</v>
      </c>
      <c r="L24" s="50">
        <v>400</v>
      </c>
      <c r="M24" s="91">
        <v>0</v>
      </c>
      <c r="N24" s="91">
        <v>0</v>
      </c>
      <c r="O24" s="91">
        <v>0</v>
      </c>
      <c r="P24" s="91">
        <v>0</v>
      </c>
      <c r="Q24" s="91">
        <v>0</v>
      </c>
      <c r="R24" s="91">
        <v>0</v>
      </c>
      <c r="S24" s="91">
        <v>0</v>
      </c>
      <c r="T24" s="91">
        <v>0</v>
      </c>
      <c r="U24" s="50">
        <v>527.51</v>
      </c>
      <c r="V24" s="23" t="s">
        <v>181</v>
      </c>
      <c r="W24" s="79" t="s">
        <v>182</v>
      </c>
      <c r="X24" s="82" t="s">
        <v>183</v>
      </c>
      <c r="Y24" s="104" t="s">
        <v>94</v>
      </c>
      <c r="Z24" s="104" t="s">
        <v>95</v>
      </c>
    </row>
    <row r="25" ht="189" spans="1:26">
      <c r="A25" s="21">
        <v>18</v>
      </c>
      <c r="B25" s="23" t="s">
        <v>32</v>
      </c>
      <c r="C25" s="23" t="s">
        <v>75</v>
      </c>
      <c r="D25" s="23" t="s">
        <v>184</v>
      </c>
      <c r="E25" s="23" t="s">
        <v>35</v>
      </c>
      <c r="F25" s="23" t="s">
        <v>185</v>
      </c>
      <c r="G25" s="44"/>
      <c r="H25" s="23" t="s">
        <v>98</v>
      </c>
      <c r="I25" s="23" t="s">
        <v>180</v>
      </c>
      <c r="J25" s="23" t="s">
        <v>90</v>
      </c>
      <c r="K25" s="50">
        <v>215.88</v>
      </c>
      <c r="L25" s="50">
        <v>161</v>
      </c>
      <c r="M25" s="91">
        <v>0</v>
      </c>
      <c r="N25" s="91">
        <v>0</v>
      </c>
      <c r="O25" s="91">
        <v>0</v>
      </c>
      <c r="P25" s="91">
        <v>0</v>
      </c>
      <c r="Q25" s="91">
        <v>0</v>
      </c>
      <c r="R25" s="91">
        <v>0</v>
      </c>
      <c r="S25" s="91">
        <v>0</v>
      </c>
      <c r="T25" s="91">
        <v>0</v>
      </c>
      <c r="U25" s="50">
        <v>54.88</v>
      </c>
      <c r="V25" s="23" t="s">
        <v>186</v>
      </c>
      <c r="W25" s="79" t="s">
        <v>187</v>
      </c>
      <c r="X25" s="82" t="s">
        <v>188</v>
      </c>
      <c r="Y25" s="104" t="s">
        <v>94</v>
      </c>
      <c r="Z25" s="104" t="s">
        <v>95</v>
      </c>
    </row>
    <row r="26" s="86" customFormat="1" ht="291" customHeight="1" spans="1:26">
      <c r="A26" s="21">
        <v>19</v>
      </c>
      <c r="B26" s="23" t="s">
        <v>32</v>
      </c>
      <c r="C26" s="23" t="s">
        <v>75</v>
      </c>
      <c r="D26" s="23" t="s">
        <v>189</v>
      </c>
      <c r="E26" s="23" t="s">
        <v>55</v>
      </c>
      <c r="F26" s="44" t="s">
        <v>190</v>
      </c>
      <c r="G26" s="44"/>
      <c r="H26" s="23" t="s">
        <v>88</v>
      </c>
      <c r="I26" s="23" t="s">
        <v>111</v>
      </c>
      <c r="J26" s="23" t="s">
        <v>90</v>
      </c>
      <c r="K26" s="50">
        <f>SUM(L26:U26)</f>
        <v>344</v>
      </c>
      <c r="L26" s="50">
        <v>341</v>
      </c>
      <c r="M26" s="91">
        <v>0</v>
      </c>
      <c r="N26" s="91">
        <v>0</v>
      </c>
      <c r="O26" s="91">
        <v>0</v>
      </c>
      <c r="P26" s="91">
        <v>0</v>
      </c>
      <c r="Q26" s="91">
        <v>0</v>
      </c>
      <c r="R26" s="91">
        <v>0</v>
      </c>
      <c r="S26" s="91">
        <v>0</v>
      </c>
      <c r="T26" s="91">
        <v>0</v>
      </c>
      <c r="U26" s="50">
        <v>3</v>
      </c>
      <c r="V26" s="23" t="s">
        <v>191</v>
      </c>
      <c r="W26" s="79" t="s">
        <v>192</v>
      </c>
      <c r="X26" s="82" t="s">
        <v>193</v>
      </c>
      <c r="Y26" s="104" t="s">
        <v>94</v>
      </c>
      <c r="Z26" s="104" t="s">
        <v>95</v>
      </c>
    </row>
    <row r="27" s="7" customFormat="1" ht="247" customHeight="1" spans="1:26">
      <c r="A27" s="21">
        <v>20</v>
      </c>
      <c r="B27" s="23" t="s">
        <v>32</v>
      </c>
      <c r="C27" s="25" t="s">
        <v>75</v>
      </c>
      <c r="D27" s="25" t="s">
        <v>194</v>
      </c>
      <c r="E27" s="25" t="s">
        <v>55</v>
      </c>
      <c r="F27" s="23" t="s">
        <v>195</v>
      </c>
      <c r="G27" s="45"/>
      <c r="H27" s="25" t="s">
        <v>88</v>
      </c>
      <c r="I27" s="25" t="s">
        <v>196</v>
      </c>
      <c r="J27" s="25" t="s">
        <v>90</v>
      </c>
      <c r="K27" s="52">
        <f>SUM(L27:U27)</f>
        <v>132</v>
      </c>
      <c r="L27" s="91">
        <v>0</v>
      </c>
      <c r="M27" s="91">
        <v>0</v>
      </c>
      <c r="N27" s="91">
        <v>0</v>
      </c>
      <c r="O27" s="91">
        <v>0</v>
      </c>
      <c r="P27" s="91">
        <v>0</v>
      </c>
      <c r="Q27" s="52">
        <v>132</v>
      </c>
      <c r="R27" s="91">
        <v>0</v>
      </c>
      <c r="S27" s="91">
        <v>0</v>
      </c>
      <c r="T27" s="91">
        <v>0</v>
      </c>
      <c r="U27" s="91">
        <v>0</v>
      </c>
      <c r="V27" s="25" t="s">
        <v>197</v>
      </c>
      <c r="W27" s="80" t="s">
        <v>182</v>
      </c>
      <c r="X27" s="82" t="s">
        <v>198</v>
      </c>
      <c r="Y27" s="104" t="s">
        <v>94</v>
      </c>
      <c r="Z27" s="104" t="s">
        <v>95</v>
      </c>
    </row>
    <row r="28" ht="180" customHeight="1" spans="1:26">
      <c r="A28" s="21">
        <v>21</v>
      </c>
      <c r="B28" s="23" t="s">
        <v>32</v>
      </c>
      <c r="C28" s="23" t="s">
        <v>75</v>
      </c>
      <c r="D28" s="27" t="s">
        <v>199</v>
      </c>
      <c r="E28" s="46" t="s">
        <v>35</v>
      </c>
      <c r="F28" s="44" t="s">
        <v>200</v>
      </c>
      <c r="G28" s="47"/>
      <c r="H28" s="23" t="s">
        <v>98</v>
      </c>
      <c r="I28" s="23">
        <v>2023</v>
      </c>
      <c r="J28" s="23" t="s">
        <v>90</v>
      </c>
      <c r="K28" s="50">
        <f>SUM(L28:U28)</f>
        <v>30</v>
      </c>
      <c r="L28" s="91">
        <v>0</v>
      </c>
      <c r="M28" s="50">
        <v>30</v>
      </c>
      <c r="N28" s="91">
        <v>0</v>
      </c>
      <c r="O28" s="91">
        <v>0</v>
      </c>
      <c r="P28" s="91">
        <v>0</v>
      </c>
      <c r="Q28" s="91">
        <v>0</v>
      </c>
      <c r="R28" s="91">
        <v>0</v>
      </c>
      <c r="S28" s="91">
        <v>0</v>
      </c>
      <c r="T28" s="91">
        <v>0</v>
      </c>
      <c r="U28" s="91">
        <v>0</v>
      </c>
      <c r="V28" s="23" t="s">
        <v>201</v>
      </c>
      <c r="W28" s="79" t="s">
        <v>202</v>
      </c>
      <c r="X28" s="82" t="s">
        <v>203</v>
      </c>
      <c r="Y28" s="104" t="s">
        <v>94</v>
      </c>
      <c r="Z28" s="104" t="s">
        <v>95</v>
      </c>
    </row>
    <row r="29" s="86" customFormat="1" ht="270" customHeight="1" spans="1:26">
      <c r="A29" s="21">
        <v>22</v>
      </c>
      <c r="B29" s="23" t="s">
        <v>32</v>
      </c>
      <c r="C29" s="23" t="s">
        <v>75</v>
      </c>
      <c r="D29" s="23" t="s">
        <v>204</v>
      </c>
      <c r="E29" s="23" t="s">
        <v>55</v>
      </c>
      <c r="F29" s="23" t="s">
        <v>205</v>
      </c>
      <c r="G29" s="44"/>
      <c r="H29" s="23" t="s">
        <v>148</v>
      </c>
      <c r="I29" s="23" t="s">
        <v>206</v>
      </c>
      <c r="J29" s="23" t="s">
        <v>120</v>
      </c>
      <c r="K29" s="50">
        <v>170</v>
      </c>
      <c r="L29" s="91">
        <v>0</v>
      </c>
      <c r="M29" s="91">
        <v>0</v>
      </c>
      <c r="N29" s="91">
        <v>0</v>
      </c>
      <c r="O29" s="91">
        <v>0</v>
      </c>
      <c r="P29" s="91">
        <v>0</v>
      </c>
      <c r="Q29" s="52">
        <v>146</v>
      </c>
      <c r="R29" s="91">
        <v>0</v>
      </c>
      <c r="S29" s="91">
        <v>0</v>
      </c>
      <c r="T29" s="91">
        <v>0</v>
      </c>
      <c r="U29" s="91">
        <v>0</v>
      </c>
      <c r="V29" s="23" t="s">
        <v>207</v>
      </c>
      <c r="W29" s="79" t="s">
        <v>208</v>
      </c>
      <c r="X29" s="79" t="s">
        <v>209</v>
      </c>
      <c r="Y29" s="104" t="s">
        <v>124</v>
      </c>
      <c r="Z29" s="104" t="s">
        <v>125</v>
      </c>
    </row>
    <row r="30" ht="180" customHeight="1" spans="1:26">
      <c r="A30" s="21">
        <v>23</v>
      </c>
      <c r="B30" s="23" t="s">
        <v>32</v>
      </c>
      <c r="C30" s="23" t="s">
        <v>75</v>
      </c>
      <c r="D30" s="27" t="s">
        <v>210</v>
      </c>
      <c r="E30" s="46" t="s">
        <v>35</v>
      </c>
      <c r="F30" s="44" t="s">
        <v>211</v>
      </c>
      <c r="G30" s="48"/>
      <c r="H30" s="26" t="s">
        <v>212</v>
      </c>
      <c r="I30" s="23" t="s">
        <v>79</v>
      </c>
      <c r="J30" s="23" t="s">
        <v>120</v>
      </c>
      <c r="K30" s="50">
        <f t="shared" ref="K29:K32" si="5">SUM(L30:U30)</f>
        <v>100</v>
      </c>
      <c r="L30" s="91">
        <v>0</v>
      </c>
      <c r="M30" s="52">
        <v>100</v>
      </c>
      <c r="N30" s="91">
        <v>0</v>
      </c>
      <c r="O30" s="91">
        <v>0</v>
      </c>
      <c r="P30" s="91">
        <v>0</v>
      </c>
      <c r="Q30" s="91">
        <v>0</v>
      </c>
      <c r="R30" s="91">
        <v>0</v>
      </c>
      <c r="S30" s="91">
        <v>0</v>
      </c>
      <c r="T30" s="91">
        <v>0</v>
      </c>
      <c r="U30" s="91">
        <v>0</v>
      </c>
      <c r="V30" s="81" t="s">
        <v>213</v>
      </c>
      <c r="W30" s="79" t="s">
        <v>214</v>
      </c>
      <c r="X30" s="79" t="s">
        <v>215</v>
      </c>
      <c r="Y30" s="104" t="s">
        <v>124</v>
      </c>
      <c r="Z30" s="104" t="s">
        <v>125</v>
      </c>
    </row>
    <row r="31" ht="197" customHeight="1" spans="1:26">
      <c r="A31" s="21">
        <v>24</v>
      </c>
      <c r="B31" s="23" t="s">
        <v>32</v>
      </c>
      <c r="C31" s="23" t="s">
        <v>75</v>
      </c>
      <c r="D31" s="27" t="s">
        <v>216</v>
      </c>
      <c r="E31" s="46" t="s">
        <v>35</v>
      </c>
      <c r="F31" s="44" t="s">
        <v>217</v>
      </c>
      <c r="G31" s="48"/>
      <c r="H31" s="23" t="s">
        <v>212</v>
      </c>
      <c r="I31" s="23" t="s">
        <v>218</v>
      </c>
      <c r="J31" s="23" t="s">
        <v>219</v>
      </c>
      <c r="K31" s="50">
        <f t="shared" si="5"/>
        <v>74</v>
      </c>
      <c r="L31" s="50">
        <v>74</v>
      </c>
      <c r="M31" s="91">
        <v>0</v>
      </c>
      <c r="N31" s="91">
        <v>0</v>
      </c>
      <c r="O31" s="91">
        <v>0</v>
      </c>
      <c r="P31" s="91">
        <v>0</v>
      </c>
      <c r="Q31" s="91">
        <v>0</v>
      </c>
      <c r="R31" s="91">
        <v>0</v>
      </c>
      <c r="S31" s="91">
        <v>0</v>
      </c>
      <c r="T31" s="91">
        <v>0</v>
      </c>
      <c r="U31" s="91">
        <v>0</v>
      </c>
      <c r="V31" s="81" t="s">
        <v>220</v>
      </c>
      <c r="W31" s="79" t="s">
        <v>221</v>
      </c>
      <c r="X31" s="79" t="s">
        <v>222</v>
      </c>
      <c r="Y31" s="89" t="s">
        <v>219</v>
      </c>
      <c r="Z31" s="89" t="s">
        <v>223</v>
      </c>
    </row>
    <row r="32" ht="229.5" spans="1:26">
      <c r="A32" s="21">
        <v>25</v>
      </c>
      <c r="B32" s="23" t="s">
        <v>32</v>
      </c>
      <c r="C32" s="23" t="s">
        <v>75</v>
      </c>
      <c r="D32" s="26" t="s">
        <v>224</v>
      </c>
      <c r="E32" s="26" t="s">
        <v>35</v>
      </c>
      <c r="F32" s="26" t="s">
        <v>225</v>
      </c>
      <c r="G32" s="47"/>
      <c r="H32" s="26" t="s">
        <v>138</v>
      </c>
      <c r="I32" s="47"/>
      <c r="J32" s="23" t="s">
        <v>219</v>
      </c>
      <c r="K32" s="50">
        <f t="shared" si="5"/>
        <v>98</v>
      </c>
      <c r="L32" s="50">
        <v>98</v>
      </c>
      <c r="M32" s="91">
        <v>0</v>
      </c>
      <c r="N32" s="91">
        <v>0</v>
      </c>
      <c r="O32" s="91">
        <v>0</v>
      </c>
      <c r="P32" s="91">
        <v>0</v>
      </c>
      <c r="Q32" s="91">
        <v>0</v>
      </c>
      <c r="R32" s="91">
        <v>0</v>
      </c>
      <c r="S32" s="91">
        <v>0</v>
      </c>
      <c r="T32" s="91">
        <v>0</v>
      </c>
      <c r="U32" s="91">
        <v>0</v>
      </c>
      <c r="V32" s="23" t="s">
        <v>226</v>
      </c>
      <c r="W32" s="79" t="s">
        <v>227</v>
      </c>
      <c r="X32" s="82" t="s">
        <v>228</v>
      </c>
      <c r="Y32" s="89" t="s">
        <v>219</v>
      </c>
      <c r="Z32" s="89" t="s">
        <v>223</v>
      </c>
    </row>
    <row r="33" ht="274" customHeight="1" spans="1:26">
      <c r="A33" s="21">
        <v>26</v>
      </c>
      <c r="B33" s="23" t="s">
        <v>32</v>
      </c>
      <c r="C33" s="23" t="s">
        <v>75</v>
      </c>
      <c r="D33" s="23" t="s">
        <v>229</v>
      </c>
      <c r="E33" s="23" t="s">
        <v>35</v>
      </c>
      <c r="F33" s="23" t="s">
        <v>230</v>
      </c>
      <c r="G33" s="44"/>
      <c r="H33" s="23" t="s">
        <v>231</v>
      </c>
      <c r="I33" s="79" t="s">
        <v>232</v>
      </c>
      <c r="J33" s="23" t="s">
        <v>130</v>
      </c>
      <c r="K33" s="50">
        <v>594.34</v>
      </c>
      <c r="L33" s="91">
        <v>0</v>
      </c>
      <c r="M33" s="52">
        <v>200</v>
      </c>
      <c r="N33" s="91">
        <v>0</v>
      </c>
      <c r="O33" s="91">
        <v>0</v>
      </c>
      <c r="P33" s="91">
        <v>0</v>
      </c>
      <c r="Q33" s="91">
        <v>0</v>
      </c>
      <c r="R33" s="91">
        <v>0</v>
      </c>
      <c r="S33" s="91">
        <v>0</v>
      </c>
      <c r="T33" s="91">
        <v>0</v>
      </c>
      <c r="U33" s="50">
        <f>K33-M33</f>
        <v>394.34</v>
      </c>
      <c r="V33" s="81" t="s">
        <v>233</v>
      </c>
      <c r="W33" s="79" t="s">
        <v>234</v>
      </c>
      <c r="X33" s="82" t="s">
        <v>235</v>
      </c>
      <c r="Y33" s="104" t="s">
        <v>134</v>
      </c>
      <c r="Z33" s="104" t="s">
        <v>135</v>
      </c>
    </row>
    <row r="34" s="2" customFormat="1" ht="248" customHeight="1" spans="1:26">
      <c r="A34" s="21">
        <v>27</v>
      </c>
      <c r="B34" s="23" t="s">
        <v>32</v>
      </c>
      <c r="C34" s="25" t="s">
        <v>75</v>
      </c>
      <c r="D34" s="25" t="s">
        <v>236</v>
      </c>
      <c r="E34" s="25" t="s">
        <v>35</v>
      </c>
      <c r="F34" s="45" t="s">
        <v>237</v>
      </c>
      <c r="G34" s="45"/>
      <c r="H34" s="25" t="s">
        <v>238</v>
      </c>
      <c r="I34" s="25" t="s">
        <v>239</v>
      </c>
      <c r="J34" s="25" t="s">
        <v>240</v>
      </c>
      <c r="K34" s="52">
        <v>360.89</v>
      </c>
      <c r="L34" s="52">
        <v>240</v>
      </c>
      <c r="M34" s="91">
        <v>0</v>
      </c>
      <c r="N34" s="91">
        <v>0</v>
      </c>
      <c r="O34" s="91">
        <v>0</v>
      </c>
      <c r="P34" s="91">
        <v>0</v>
      </c>
      <c r="Q34" s="52">
        <v>110</v>
      </c>
      <c r="R34" s="91">
        <v>0</v>
      </c>
      <c r="S34" s="91">
        <v>0</v>
      </c>
      <c r="T34" s="91">
        <v>0</v>
      </c>
      <c r="U34" s="52">
        <v>10.89</v>
      </c>
      <c r="V34" s="81" t="s">
        <v>241</v>
      </c>
      <c r="W34" s="79" t="s">
        <v>242</v>
      </c>
      <c r="X34" s="82" t="s">
        <v>243</v>
      </c>
      <c r="Y34" s="106" t="s">
        <v>244</v>
      </c>
      <c r="Z34" s="106" t="s">
        <v>245</v>
      </c>
    </row>
    <row r="35" s="2" customFormat="1" ht="248" customHeight="1" spans="1:26">
      <c r="A35" s="21">
        <v>28</v>
      </c>
      <c r="B35" s="23" t="s">
        <v>32</v>
      </c>
      <c r="C35" s="25" t="s">
        <v>75</v>
      </c>
      <c r="D35" s="25" t="s">
        <v>246</v>
      </c>
      <c r="E35" s="25" t="s">
        <v>35</v>
      </c>
      <c r="F35" s="45" t="s">
        <v>247</v>
      </c>
      <c r="G35" s="45"/>
      <c r="H35" s="25" t="s">
        <v>238</v>
      </c>
      <c r="I35" s="25" t="s">
        <v>248</v>
      </c>
      <c r="J35" s="25" t="s">
        <v>240</v>
      </c>
      <c r="K35" s="52">
        <v>398.91</v>
      </c>
      <c r="L35" s="91">
        <v>0</v>
      </c>
      <c r="M35" s="52">
        <v>360</v>
      </c>
      <c r="N35" s="91">
        <v>0</v>
      </c>
      <c r="O35" s="91">
        <v>0</v>
      </c>
      <c r="P35" s="91">
        <v>0</v>
      </c>
      <c r="Q35" s="91">
        <v>0</v>
      </c>
      <c r="R35" s="91">
        <v>0</v>
      </c>
      <c r="S35" s="91">
        <v>0</v>
      </c>
      <c r="T35" s="91">
        <v>0</v>
      </c>
      <c r="U35" s="97">
        <v>38.91</v>
      </c>
      <c r="V35" s="81" t="s">
        <v>241</v>
      </c>
      <c r="W35" s="79" t="s">
        <v>249</v>
      </c>
      <c r="X35" s="82" t="s">
        <v>250</v>
      </c>
      <c r="Y35" s="106" t="s">
        <v>244</v>
      </c>
      <c r="Z35" s="106" t="s">
        <v>245</v>
      </c>
    </row>
    <row r="36" s="86" customFormat="1" ht="240" customHeight="1" spans="1:26">
      <c r="A36" s="21">
        <v>29</v>
      </c>
      <c r="B36" s="23" t="s">
        <v>32</v>
      </c>
      <c r="C36" s="23" t="s">
        <v>75</v>
      </c>
      <c r="D36" s="23" t="s">
        <v>251</v>
      </c>
      <c r="E36" s="23" t="s">
        <v>55</v>
      </c>
      <c r="F36" s="23" t="s">
        <v>252</v>
      </c>
      <c r="G36" s="44"/>
      <c r="H36" s="23" t="s">
        <v>138</v>
      </c>
      <c r="I36" s="23" t="s">
        <v>111</v>
      </c>
      <c r="J36" s="23" t="s">
        <v>140</v>
      </c>
      <c r="K36" s="50">
        <f>SUM(L36:U36)</f>
        <v>679.25</v>
      </c>
      <c r="L36" s="91">
        <v>0</v>
      </c>
      <c r="M36" s="91">
        <v>0</v>
      </c>
      <c r="N36" s="91">
        <v>0</v>
      </c>
      <c r="O36" s="91">
        <v>0</v>
      </c>
      <c r="P36" s="91">
        <v>0</v>
      </c>
      <c r="Q36" s="91">
        <v>0</v>
      </c>
      <c r="R36" s="50">
        <v>600</v>
      </c>
      <c r="S36" s="91">
        <v>0</v>
      </c>
      <c r="T36" s="91">
        <v>0</v>
      </c>
      <c r="U36" s="50">
        <v>79.25</v>
      </c>
      <c r="V36" s="81" t="s">
        <v>226</v>
      </c>
      <c r="W36" s="79" t="s">
        <v>227</v>
      </c>
      <c r="X36" s="82" t="s">
        <v>253</v>
      </c>
      <c r="Y36" s="104" t="s">
        <v>144</v>
      </c>
      <c r="Z36" s="104" t="s">
        <v>145</v>
      </c>
    </row>
    <row r="37" s="1" customFormat="1" ht="24" customHeight="1" spans="1:26">
      <c r="A37" s="19" t="s">
        <v>254</v>
      </c>
      <c r="B37" s="20"/>
      <c r="C37" s="20"/>
      <c r="D37" s="20"/>
      <c r="E37" s="20"/>
      <c r="F37" s="42"/>
      <c r="G37" s="43"/>
      <c r="H37" s="49"/>
      <c r="I37" s="49"/>
      <c r="J37" s="49"/>
      <c r="K37" s="43">
        <f t="shared" ref="K37:U37" si="6">SUM(K38:K42)</f>
        <v>2400.44</v>
      </c>
      <c r="L37" s="43">
        <f t="shared" si="6"/>
        <v>350</v>
      </c>
      <c r="M37" s="91">
        <v>0</v>
      </c>
      <c r="N37" s="91">
        <v>0</v>
      </c>
      <c r="O37" s="91">
        <v>0</v>
      </c>
      <c r="P37" s="43">
        <f t="shared" si="6"/>
        <v>0</v>
      </c>
      <c r="Q37" s="68">
        <f t="shared" si="6"/>
        <v>1000</v>
      </c>
      <c r="R37" s="43">
        <f t="shared" si="6"/>
        <v>0</v>
      </c>
      <c r="S37" s="43">
        <f t="shared" si="6"/>
        <v>0</v>
      </c>
      <c r="T37" s="43">
        <f t="shared" si="6"/>
        <v>0</v>
      </c>
      <c r="U37" s="43">
        <f t="shared" si="6"/>
        <v>1050.44</v>
      </c>
      <c r="V37" s="49"/>
      <c r="W37" s="82"/>
      <c r="X37" s="82"/>
      <c r="Y37" s="103"/>
      <c r="Z37" s="103"/>
    </row>
    <row r="38" s="2" customFormat="1" ht="312" customHeight="1" spans="1:26">
      <c r="A38" s="28">
        <v>30</v>
      </c>
      <c r="B38" s="23" t="s">
        <v>32</v>
      </c>
      <c r="C38" s="25" t="s">
        <v>255</v>
      </c>
      <c r="D38" s="25" t="s">
        <v>256</v>
      </c>
      <c r="E38" s="25" t="s">
        <v>35</v>
      </c>
      <c r="F38" s="25" t="s">
        <v>257</v>
      </c>
      <c r="G38" s="52"/>
      <c r="H38" s="25" t="s">
        <v>258</v>
      </c>
      <c r="I38" s="93" t="s">
        <v>259</v>
      </c>
      <c r="J38" s="25" t="s">
        <v>260</v>
      </c>
      <c r="K38" s="52">
        <f>SUM(L38:U38)</f>
        <v>392</v>
      </c>
      <c r="L38" s="91">
        <v>0</v>
      </c>
      <c r="M38" s="91">
        <v>0</v>
      </c>
      <c r="N38" s="91">
        <v>0</v>
      </c>
      <c r="O38" s="91">
        <v>0</v>
      </c>
      <c r="P38" s="91">
        <v>0</v>
      </c>
      <c r="Q38" s="52">
        <v>300</v>
      </c>
      <c r="R38" s="91">
        <v>0</v>
      </c>
      <c r="S38" s="91">
        <v>0</v>
      </c>
      <c r="T38" s="91">
        <v>0</v>
      </c>
      <c r="U38" s="52">
        <v>92</v>
      </c>
      <c r="V38" s="25" t="s">
        <v>261</v>
      </c>
      <c r="W38" s="25" t="s">
        <v>262</v>
      </c>
      <c r="X38" s="98" t="s">
        <v>263</v>
      </c>
      <c r="Y38" s="105" t="s">
        <v>264</v>
      </c>
      <c r="Z38" s="105" t="s">
        <v>265</v>
      </c>
    </row>
    <row r="39" s="2" customFormat="1" ht="264" customHeight="1" spans="1:26">
      <c r="A39" s="28">
        <v>31</v>
      </c>
      <c r="B39" s="23" t="s">
        <v>32</v>
      </c>
      <c r="C39" s="25" t="s">
        <v>266</v>
      </c>
      <c r="D39" s="25" t="s">
        <v>267</v>
      </c>
      <c r="E39" s="25" t="s">
        <v>35</v>
      </c>
      <c r="F39" s="25" t="s">
        <v>268</v>
      </c>
      <c r="G39" s="52"/>
      <c r="H39" s="25" t="s">
        <v>269</v>
      </c>
      <c r="I39" s="25" t="s">
        <v>270</v>
      </c>
      <c r="J39" s="25" t="s">
        <v>271</v>
      </c>
      <c r="K39" s="52">
        <f>SUM(M39:U39)</f>
        <v>394.26</v>
      </c>
      <c r="L39" s="91">
        <v>0</v>
      </c>
      <c r="M39" s="91">
        <v>0</v>
      </c>
      <c r="N39" s="91">
        <v>0</v>
      </c>
      <c r="O39" s="91">
        <v>0</v>
      </c>
      <c r="P39" s="91">
        <v>0</v>
      </c>
      <c r="Q39" s="52">
        <v>200</v>
      </c>
      <c r="R39" s="91">
        <v>0</v>
      </c>
      <c r="S39" s="91">
        <v>0</v>
      </c>
      <c r="T39" s="91">
        <v>0</v>
      </c>
      <c r="U39" s="52">
        <v>194.26</v>
      </c>
      <c r="V39" s="25" t="s">
        <v>272</v>
      </c>
      <c r="W39" s="80" t="s">
        <v>273</v>
      </c>
      <c r="X39" s="96" t="s">
        <v>274</v>
      </c>
      <c r="Y39" s="105" t="s">
        <v>275</v>
      </c>
      <c r="Z39" s="105" t="s">
        <v>276</v>
      </c>
    </row>
    <row r="40" s="2" customFormat="1" ht="208" customHeight="1" spans="1:26">
      <c r="A40" s="28">
        <v>32</v>
      </c>
      <c r="B40" s="23" t="s">
        <v>32</v>
      </c>
      <c r="C40" s="25" t="s">
        <v>266</v>
      </c>
      <c r="D40" s="25" t="s">
        <v>277</v>
      </c>
      <c r="E40" s="25" t="s">
        <v>35</v>
      </c>
      <c r="F40" s="25" t="s">
        <v>278</v>
      </c>
      <c r="G40" s="52"/>
      <c r="H40" s="25" t="s">
        <v>279</v>
      </c>
      <c r="I40" s="25" t="s">
        <v>280</v>
      </c>
      <c r="J40" s="25" t="s">
        <v>156</v>
      </c>
      <c r="K40" s="52">
        <f>SUM(L40:U40)</f>
        <v>485</v>
      </c>
      <c r="L40" s="91">
        <v>0</v>
      </c>
      <c r="M40" s="91">
        <v>0</v>
      </c>
      <c r="N40" s="91">
        <v>0</v>
      </c>
      <c r="O40" s="91">
        <v>0</v>
      </c>
      <c r="P40" s="91">
        <v>0</v>
      </c>
      <c r="Q40" s="52">
        <v>300</v>
      </c>
      <c r="R40" s="91">
        <v>0</v>
      </c>
      <c r="S40" s="91">
        <v>0</v>
      </c>
      <c r="T40" s="91">
        <v>0</v>
      </c>
      <c r="U40" s="52">
        <v>185</v>
      </c>
      <c r="V40" s="84" t="s">
        <v>281</v>
      </c>
      <c r="W40" s="80" t="s">
        <v>282</v>
      </c>
      <c r="X40" s="96" t="s">
        <v>283</v>
      </c>
      <c r="Y40" s="105" t="s">
        <v>160</v>
      </c>
      <c r="Z40" s="105" t="s">
        <v>161</v>
      </c>
    </row>
    <row r="41" ht="172" customHeight="1" spans="1:26">
      <c r="A41" s="28">
        <v>33</v>
      </c>
      <c r="B41" s="23" t="s">
        <v>32</v>
      </c>
      <c r="C41" s="23" t="s">
        <v>266</v>
      </c>
      <c r="D41" s="23" t="s">
        <v>284</v>
      </c>
      <c r="E41" s="23" t="s">
        <v>35</v>
      </c>
      <c r="F41" s="23" t="s">
        <v>285</v>
      </c>
      <c r="G41" s="50"/>
      <c r="H41" s="23" t="s">
        <v>286</v>
      </c>
      <c r="I41" s="23">
        <v>2023</v>
      </c>
      <c r="J41" s="23" t="s">
        <v>287</v>
      </c>
      <c r="K41" s="50">
        <v>730</v>
      </c>
      <c r="L41" s="91">
        <v>0</v>
      </c>
      <c r="M41" s="91">
        <v>0</v>
      </c>
      <c r="N41" s="91">
        <v>0</v>
      </c>
      <c r="O41" s="91">
        <v>0</v>
      </c>
      <c r="P41" s="91">
        <v>0</v>
      </c>
      <c r="Q41" s="52">
        <v>200</v>
      </c>
      <c r="R41" s="91">
        <v>0</v>
      </c>
      <c r="S41" s="91">
        <v>0</v>
      </c>
      <c r="T41" s="91">
        <v>0</v>
      </c>
      <c r="U41" s="50">
        <v>530</v>
      </c>
      <c r="V41" s="23" t="s">
        <v>288</v>
      </c>
      <c r="W41" s="79" t="s">
        <v>289</v>
      </c>
      <c r="X41" s="82" t="s">
        <v>290</v>
      </c>
      <c r="Y41" s="105" t="s">
        <v>291</v>
      </c>
      <c r="Z41" s="104" t="s">
        <v>292</v>
      </c>
    </row>
    <row r="42" ht="180" customHeight="1" spans="1:26">
      <c r="A42" s="28">
        <v>34</v>
      </c>
      <c r="B42" s="23" t="s">
        <v>32</v>
      </c>
      <c r="C42" s="23" t="s">
        <v>266</v>
      </c>
      <c r="D42" s="23" t="s">
        <v>293</v>
      </c>
      <c r="E42" s="23" t="s">
        <v>35</v>
      </c>
      <c r="F42" s="23" t="s">
        <v>294</v>
      </c>
      <c r="G42" s="50"/>
      <c r="H42" s="23" t="s">
        <v>98</v>
      </c>
      <c r="I42" s="23" t="s">
        <v>295</v>
      </c>
      <c r="J42" s="23" t="s">
        <v>90</v>
      </c>
      <c r="K42" s="50">
        <v>399.18</v>
      </c>
      <c r="L42" s="50">
        <v>350</v>
      </c>
      <c r="M42" s="91">
        <v>0</v>
      </c>
      <c r="N42" s="91">
        <v>0</v>
      </c>
      <c r="O42" s="91">
        <v>0</v>
      </c>
      <c r="P42" s="91">
        <v>0</v>
      </c>
      <c r="Q42" s="91">
        <v>0</v>
      </c>
      <c r="R42" s="91">
        <v>0</v>
      </c>
      <c r="S42" s="91">
        <v>0</v>
      </c>
      <c r="T42" s="91">
        <v>0</v>
      </c>
      <c r="U42" s="50">
        <v>49.18</v>
      </c>
      <c r="V42" s="23" t="s">
        <v>296</v>
      </c>
      <c r="W42" s="79" t="s">
        <v>297</v>
      </c>
      <c r="X42" s="82" t="s">
        <v>298</v>
      </c>
      <c r="Y42" s="104" t="s">
        <v>94</v>
      </c>
      <c r="Z42" s="104" t="s">
        <v>95</v>
      </c>
    </row>
    <row r="43" s="1" customFormat="1" ht="37" customHeight="1" spans="1:26">
      <c r="A43" s="29" t="s">
        <v>299</v>
      </c>
      <c r="B43" s="30"/>
      <c r="C43" s="30"/>
      <c r="D43" s="30"/>
      <c r="E43" s="30"/>
      <c r="F43" s="51"/>
      <c r="G43" s="43"/>
      <c r="H43" s="49"/>
      <c r="I43" s="49"/>
      <c r="J43" s="49"/>
      <c r="K43" s="43">
        <f t="shared" ref="K43:U43" si="7">SUM(K44:K61)</f>
        <v>6899.3</v>
      </c>
      <c r="L43" s="43">
        <f t="shared" si="7"/>
        <v>1847</v>
      </c>
      <c r="M43" s="68">
        <f t="shared" si="7"/>
        <v>200</v>
      </c>
      <c r="N43" s="91">
        <v>0</v>
      </c>
      <c r="O43" s="91">
        <v>0</v>
      </c>
      <c r="P43" s="43">
        <f t="shared" si="7"/>
        <v>0</v>
      </c>
      <c r="Q43" s="68">
        <f t="shared" si="7"/>
        <v>1273</v>
      </c>
      <c r="R43" s="43">
        <f t="shared" si="7"/>
        <v>0</v>
      </c>
      <c r="S43" s="43">
        <f t="shared" si="7"/>
        <v>0</v>
      </c>
      <c r="T43" s="43">
        <f t="shared" si="7"/>
        <v>894</v>
      </c>
      <c r="U43" s="43">
        <f t="shared" si="7"/>
        <v>2685.3</v>
      </c>
      <c r="V43" s="43"/>
      <c r="W43" s="82"/>
      <c r="X43" s="82"/>
      <c r="Y43" s="103"/>
      <c r="Z43" s="103"/>
    </row>
    <row r="44" ht="300" customHeight="1" spans="1:26">
      <c r="A44" s="23">
        <v>35</v>
      </c>
      <c r="B44" s="23" t="s">
        <v>32</v>
      </c>
      <c r="C44" s="23" t="s">
        <v>300</v>
      </c>
      <c r="D44" s="23" t="s">
        <v>301</v>
      </c>
      <c r="E44" s="23" t="s">
        <v>35</v>
      </c>
      <c r="F44" s="23" t="s">
        <v>302</v>
      </c>
      <c r="G44" s="50"/>
      <c r="H44" s="23" t="s">
        <v>269</v>
      </c>
      <c r="I44" s="23" t="s">
        <v>303</v>
      </c>
      <c r="J44" s="23" t="s">
        <v>271</v>
      </c>
      <c r="K44" s="23">
        <f>SUM(L44:U44)</f>
        <v>378.2</v>
      </c>
      <c r="L44" s="23">
        <v>350</v>
      </c>
      <c r="M44" s="91">
        <v>0</v>
      </c>
      <c r="N44" s="91">
        <v>0</v>
      </c>
      <c r="O44" s="91">
        <v>0</v>
      </c>
      <c r="P44" s="91">
        <v>0</v>
      </c>
      <c r="Q44" s="91">
        <v>0</v>
      </c>
      <c r="R44" s="91">
        <v>0</v>
      </c>
      <c r="S44" s="91">
        <v>0</v>
      </c>
      <c r="T44" s="91">
        <v>0</v>
      </c>
      <c r="U44" s="50">
        <v>28.2</v>
      </c>
      <c r="V44" s="23" t="s">
        <v>272</v>
      </c>
      <c r="W44" s="79" t="s">
        <v>304</v>
      </c>
      <c r="X44" s="82" t="s">
        <v>305</v>
      </c>
      <c r="Y44" s="105" t="s">
        <v>275</v>
      </c>
      <c r="Z44" s="105" t="s">
        <v>276</v>
      </c>
    </row>
    <row r="45" s="2" customFormat="1" ht="231" customHeight="1" spans="1:26">
      <c r="A45" s="23">
        <v>36</v>
      </c>
      <c r="B45" s="23" t="s">
        <v>32</v>
      </c>
      <c r="C45" s="25" t="s">
        <v>300</v>
      </c>
      <c r="D45" s="25" t="s">
        <v>306</v>
      </c>
      <c r="E45" s="25" t="s">
        <v>35</v>
      </c>
      <c r="F45" s="25" t="s">
        <v>307</v>
      </c>
      <c r="G45" s="52"/>
      <c r="H45" s="25" t="s">
        <v>308</v>
      </c>
      <c r="I45" s="25" t="s">
        <v>309</v>
      </c>
      <c r="J45" s="25" t="s">
        <v>59</v>
      </c>
      <c r="K45" s="52">
        <v>200</v>
      </c>
      <c r="L45" s="91">
        <v>0</v>
      </c>
      <c r="M45" s="52">
        <v>200</v>
      </c>
      <c r="N45" s="91">
        <v>0</v>
      </c>
      <c r="O45" s="91">
        <v>0</v>
      </c>
      <c r="P45" s="91">
        <v>0</v>
      </c>
      <c r="Q45" s="91">
        <v>0</v>
      </c>
      <c r="R45" s="91">
        <v>0</v>
      </c>
      <c r="S45" s="91">
        <v>0</v>
      </c>
      <c r="T45" s="91">
        <v>0</v>
      </c>
      <c r="U45" s="91">
        <v>0</v>
      </c>
      <c r="V45" s="25" t="s">
        <v>310</v>
      </c>
      <c r="W45" s="80" t="s">
        <v>311</v>
      </c>
      <c r="X45" s="96" t="s">
        <v>312</v>
      </c>
      <c r="Y45" s="104" t="s">
        <v>63</v>
      </c>
      <c r="Z45" s="104" t="s">
        <v>64</v>
      </c>
    </row>
    <row r="46" s="2" customFormat="1" ht="249" customHeight="1" spans="1:26">
      <c r="A46" s="23">
        <v>37</v>
      </c>
      <c r="B46" s="23" t="s">
        <v>32</v>
      </c>
      <c r="C46" s="25" t="s">
        <v>300</v>
      </c>
      <c r="D46" s="25" t="s">
        <v>313</v>
      </c>
      <c r="E46" s="25" t="s">
        <v>35</v>
      </c>
      <c r="F46" s="25" t="s">
        <v>314</v>
      </c>
      <c r="G46" s="52"/>
      <c r="H46" s="25" t="s">
        <v>57</v>
      </c>
      <c r="I46" s="25" t="s">
        <v>315</v>
      </c>
      <c r="J46" s="25" t="s">
        <v>59</v>
      </c>
      <c r="K46" s="52">
        <f t="shared" ref="K41:K51" si="8">SUM(L46:U46)</f>
        <v>184.94</v>
      </c>
      <c r="L46" s="52">
        <v>180</v>
      </c>
      <c r="M46" s="91">
        <v>0</v>
      </c>
      <c r="N46" s="91">
        <v>0</v>
      </c>
      <c r="O46" s="91">
        <v>0</v>
      </c>
      <c r="P46" s="91">
        <v>0</v>
      </c>
      <c r="Q46" s="91">
        <v>0</v>
      </c>
      <c r="R46" s="91">
        <v>0</v>
      </c>
      <c r="S46" s="91">
        <v>0</v>
      </c>
      <c r="T46" s="91">
        <v>0</v>
      </c>
      <c r="U46" s="52">
        <v>4.94</v>
      </c>
      <c r="V46" s="25" t="s">
        <v>316</v>
      </c>
      <c r="W46" s="80" t="s">
        <v>317</v>
      </c>
      <c r="X46" s="96" t="s">
        <v>318</v>
      </c>
      <c r="Y46" s="104" t="s">
        <v>63</v>
      </c>
      <c r="Z46" s="104" t="s">
        <v>64</v>
      </c>
    </row>
    <row r="47" s="86" customFormat="1" ht="220" customHeight="1" spans="1:26">
      <c r="A47" s="23">
        <v>38</v>
      </c>
      <c r="B47" s="23" t="s">
        <v>32</v>
      </c>
      <c r="C47" s="23" t="s">
        <v>300</v>
      </c>
      <c r="D47" s="23" t="s">
        <v>319</v>
      </c>
      <c r="E47" s="23" t="s">
        <v>55</v>
      </c>
      <c r="F47" s="23" t="s">
        <v>320</v>
      </c>
      <c r="G47" s="50"/>
      <c r="H47" s="23" t="s">
        <v>321</v>
      </c>
      <c r="I47" s="23" t="s">
        <v>322</v>
      </c>
      <c r="J47" s="23" t="s">
        <v>323</v>
      </c>
      <c r="K47" s="50">
        <f t="shared" si="8"/>
        <v>73.16</v>
      </c>
      <c r="L47" s="91">
        <v>0</v>
      </c>
      <c r="M47" s="91">
        <v>0</v>
      </c>
      <c r="N47" s="91">
        <v>0</v>
      </c>
      <c r="O47" s="91">
        <v>0</v>
      </c>
      <c r="P47" s="91">
        <v>0</v>
      </c>
      <c r="Q47" s="52">
        <v>73</v>
      </c>
      <c r="R47" s="91">
        <v>0</v>
      </c>
      <c r="S47" s="91">
        <v>0</v>
      </c>
      <c r="T47" s="91">
        <v>0</v>
      </c>
      <c r="U47" s="50">
        <v>0.16</v>
      </c>
      <c r="V47" s="23" t="s">
        <v>324</v>
      </c>
      <c r="W47" s="79" t="s">
        <v>325</v>
      </c>
      <c r="X47" s="82" t="s">
        <v>326</v>
      </c>
      <c r="Y47" s="105" t="s">
        <v>327</v>
      </c>
      <c r="Z47" s="105" t="s">
        <v>328</v>
      </c>
    </row>
    <row r="48" s="86" customFormat="1" ht="196" customHeight="1" spans="1:26">
      <c r="A48" s="23">
        <v>39</v>
      </c>
      <c r="B48" s="23" t="s">
        <v>32</v>
      </c>
      <c r="C48" s="23" t="s">
        <v>300</v>
      </c>
      <c r="D48" s="23" t="s">
        <v>329</v>
      </c>
      <c r="E48" s="23" t="s">
        <v>55</v>
      </c>
      <c r="F48" s="23" t="s">
        <v>330</v>
      </c>
      <c r="G48" s="50"/>
      <c r="H48" s="23" t="s">
        <v>331</v>
      </c>
      <c r="I48" s="23" t="s">
        <v>322</v>
      </c>
      <c r="J48" s="23" t="s">
        <v>323</v>
      </c>
      <c r="K48" s="50">
        <f t="shared" si="8"/>
        <v>124</v>
      </c>
      <c r="L48" s="91">
        <v>0</v>
      </c>
      <c r="M48" s="91">
        <v>0</v>
      </c>
      <c r="N48" s="91">
        <v>0</v>
      </c>
      <c r="O48" s="91">
        <v>0</v>
      </c>
      <c r="P48" s="91">
        <v>0</v>
      </c>
      <c r="Q48" s="52">
        <v>124</v>
      </c>
      <c r="R48" s="91">
        <v>0</v>
      </c>
      <c r="S48" s="91">
        <v>0</v>
      </c>
      <c r="T48" s="91">
        <v>0</v>
      </c>
      <c r="U48" s="91">
        <v>0</v>
      </c>
      <c r="V48" s="23" t="s">
        <v>324</v>
      </c>
      <c r="W48" s="79" t="s">
        <v>332</v>
      </c>
      <c r="X48" s="82" t="s">
        <v>333</v>
      </c>
      <c r="Y48" s="105" t="s">
        <v>327</v>
      </c>
      <c r="Z48" s="105" t="s">
        <v>328</v>
      </c>
    </row>
    <row r="49" s="2" customFormat="1" ht="203" customHeight="1" spans="1:26">
      <c r="A49" s="23">
        <v>40</v>
      </c>
      <c r="B49" s="23" t="s">
        <v>32</v>
      </c>
      <c r="C49" s="25" t="s">
        <v>300</v>
      </c>
      <c r="D49" s="25" t="s">
        <v>334</v>
      </c>
      <c r="E49" s="25" t="s">
        <v>35</v>
      </c>
      <c r="F49" s="25" t="s">
        <v>335</v>
      </c>
      <c r="G49" s="52"/>
      <c r="H49" s="25" t="s">
        <v>336</v>
      </c>
      <c r="I49" s="25" t="s">
        <v>337</v>
      </c>
      <c r="J49" s="25" t="s">
        <v>80</v>
      </c>
      <c r="K49" s="52">
        <f t="shared" si="8"/>
        <v>393</v>
      </c>
      <c r="L49" s="52">
        <v>350</v>
      </c>
      <c r="M49" s="91">
        <f t="shared" ref="M49:Q49" si="9">M50+M110+M117+M123+M124</f>
        <v>0</v>
      </c>
      <c r="N49" s="91">
        <v>0</v>
      </c>
      <c r="O49" s="91">
        <v>0</v>
      </c>
      <c r="P49" s="91">
        <f t="shared" si="9"/>
        <v>0</v>
      </c>
      <c r="Q49" s="91">
        <v>0</v>
      </c>
      <c r="R49" s="91">
        <v>0</v>
      </c>
      <c r="S49" s="91">
        <v>0</v>
      </c>
      <c r="T49" s="91">
        <v>0</v>
      </c>
      <c r="U49" s="52">
        <v>43</v>
      </c>
      <c r="V49" s="23" t="s">
        <v>338</v>
      </c>
      <c r="W49" s="80" t="s">
        <v>339</v>
      </c>
      <c r="X49" s="82" t="s">
        <v>340</v>
      </c>
      <c r="Y49" s="105" t="s">
        <v>84</v>
      </c>
      <c r="Z49" s="105" t="s">
        <v>85</v>
      </c>
    </row>
    <row r="50" s="7" customFormat="1" ht="189" customHeight="1" spans="1:26">
      <c r="A50" s="23">
        <v>41</v>
      </c>
      <c r="B50" s="23" t="s">
        <v>32</v>
      </c>
      <c r="C50" s="25" t="s">
        <v>300</v>
      </c>
      <c r="D50" s="25" t="s">
        <v>341</v>
      </c>
      <c r="E50" s="25" t="s">
        <v>55</v>
      </c>
      <c r="F50" s="25" t="s">
        <v>342</v>
      </c>
      <c r="G50" s="52"/>
      <c r="H50" s="25" t="s">
        <v>336</v>
      </c>
      <c r="I50" s="25" t="s">
        <v>343</v>
      </c>
      <c r="J50" s="25" t="s">
        <v>80</v>
      </c>
      <c r="K50" s="52">
        <f t="shared" si="8"/>
        <v>74</v>
      </c>
      <c r="L50" s="91">
        <v>0</v>
      </c>
      <c r="M50" s="91">
        <v>0</v>
      </c>
      <c r="N50" s="91">
        <v>0</v>
      </c>
      <c r="O50" s="91">
        <v>0</v>
      </c>
      <c r="P50" s="91">
        <v>0</v>
      </c>
      <c r="Q50" s="52">
        <v>73</v>
      </c>
      <c r="R50" s="91">
        <v>0</v>
      </c>
      <c r="S50" s="91">
        <v>0</v>
      </c>
      <c r="T50" s="91">
        <v>0</v>
      </c>
      <c r="U50" s="52">
        <v>1</v>
      </c>
      <c r="V50" s="23" t="s">
        <v>344</v>
      </c>
      <c r="W50" s="80" t="s">
        <v>339</v>
      </c>
      <c r="X50" s="82" t="s">
        <v>345</v>
      </c>
      <c r="Y50" s="105" t="s">
        <v>84</v>
      </c>
      <c r="Z50" s="105" t="s">
        <v>85</v>
      </c>
    </row>
    <row r="51" ht="291" customHeight="1" spans="1:26">
      <c r="A51" s="23">
        <v>42</v>
      </c>
      <c r="B51" s="23" t="s">
        <v>32</v>
      </c>
      <c r="C51" s="23" t="s">
        <v>300</v>
      </c>
      <c r="D51" s="23" t="s">
        <v>346</v>
      </c>
      <c r="E51" s="23" t="s">
        <v>35</v>
      </c>
      <c r="F51" s="23" t="s">
        <v>347</v>
      </c>
      <c r="G51" s="50"/>
      <c r="H51" s="23" t="s">
        <v>348</v>
      </c>
      <c r="I51" s="23">
        <v>2023</v>
      </c>
      <c r="J51" s="23" t="s">
        <v>140</v>
      </c>
      <c r="K51" s="50">
        <f t="shared" si="8"/>
        <v>387.01</v>
      </c>
      <c r="L51" s="50">
        <v>350</v>
      </c>
      <c r="M51" s="91">
        <v>0</v>
      </c>
      <c r="N51" s="91">
        <v>0</v>
      </c>
      <c r="O51" s="91">
        <v>0</v>
      </c>
      <c r="P51" s="91">
        <v>0</v>
      </c>
      <c r="Q51" s="91">
        <v>0</v>
      </c>
      <c r="R51" s="91">
        <v>0</v>
      </c>
      <c r="S51" s="91">
        <v>0</v>
      </c>
      <c r="T51" s="91">
        <v>0</v>
      </c>
      <c r="U51" s="50">
        <v>37.01</v>
      </c>
      <c r="V51" s="23" t="s">
        <v>349</v>
      </c>
      <c r="W51" s="79" t="s">
        <v>350</v>
      </c>
      <c r="X51" s="82" t="s">
        <v>351</v>
      </c>
      <c r="Y51" s="104" t="s">
        <v>144</v>
      </c>
      <c r="Z51" s="104" t="s">
        <v>145</v>
      </c>
    </row>
    <row r="52" ht="217" customHeight="1" spans="1:26">
      <c r="A52" s="23">
        <v>43</v>
      </c>
      <c r="B52" s="23" t="s">
        <v>32</v>
      </c>
      <c r="C52" s="23" t="s">
        <v>352</v>
      </c>
      <c r="D52" s="23" t="s">
        <v>353</v>
      </c>
      <c r="E52" s="23" t="s">
        <v>35</v>
      </c>
      <c r="F52" s="23" t="s">
        <v>354</v>
      </c>
      <c r="G52" s="50"/>
      <c r="H52" s="23" t="s">
        <v>331</v>
      </c>
      <c r="I52" s="23" t="s">
        <v>322</v>
      </c>
      <c r="J52" s="23" t="s">
        <v>323</v>
      </c>
      <c r="K52" s="50">
        <v>137.45</v>
      </c>
      <c r="L52" s="91">
        <v>0</v>
      </c>
      <c r="M52" s="91">
        <v>0</v>
      </c>
      <c r="N52" s="91">
        <v>0</v>
      </c>
      <c r="O52" s="91">
        <v>0</v>
      </c>
      <c r="P52" s="91">
        <v>0</v>
      </c>
      <c r="Q52" s="52">
        <v>130</v>
      </c>
      <c r="R52" s="91">
        <v>0</v>
      </c>
      <c r="S52" s="91">
        <v>0</v>
      </c>
      <c r="T52" s="91">
        <v>0</v>
      </c>
      <c r="U52" s="50">
        <v>7.45</v>
      </c>
      <c r="V52" s="23" t="s">
        <v>355</v>
      </c>
      <c r="W52" s="79" t="s">
        <v>356</v>
      </c>
      <c r="X52" s="82" t="s">
        <v>357</v>
      </c>
      <c r="Y52" s="105" t="s">
        <v>327</v>
      </c>
      <c r="Z52" s="105" t="s">
        <v>328</v>
      </c>
    </row>
    <row r="53" s="7" customFormat="1" ht="231" customHeight="1" spans="1:26">
      <c r="A53" s="23">
        <v>44</v>
      </c>
      <c r="B53" s="23" t="s">
        <v>32</v>
      </c>
      <c r="C53" s="25" t="s">
        <v>352</v>
      </c>
      <c r="D53" s="25" t="s">
        <v>358</v>
      </c>
      <c r="E53" s="25" t="s">
        <v>55</v>
      </c>
      <c r="F53" s="25" t="s">
        <v>359</v>
      </c>
      <c r="G53" s="52"/>
      <c r="H53" s="25" t="s">
        <v>348</v>
      </c>
      <c r="I53" s="25" t="s">
        <v>196</v>
      </c>
      <c r="J53" s="25" t="s">
        <v>140</v>
      </c>
      <c r="K53" s="52">
        <f>SUM(L53:U53)</f>
        <v>83</v>
      </c>
      <c r="L53" s="91">
        <v>0</v>
      </c>
      <c r="M53" s="91">
        <v>0</v>
      </c>
      <c r="N53" s="91">
        <v>0</v>
      </c>
      <c r="O53" s="91">
        <v>0</v>
      </c>
      <c r="P53" s="91">
        <v>0</v>
      </c>
      <c r="Q53" s="52">
        <v>83</v>
      </c>
      <c r="R53" s="91">
        <v>0</v>
      </c>
      <c r="S53" s="91">
        <v>0</v>
      </c>
      <c r="T53" s="91">
        <v>0</v>
      </c>
      <c r="U53" s="91">
        <v>0</v>
      </c>
      <c r="V53" s="25" t="s">
        <v>349</v>
      </c>
      <c r="W53" s="79" t="s">
        <v>360</v>
      </c>
      <c r="X53" s="82" t="s">
        <v>361</v>
      </c>
      <c r="Y53" s="104" t="s">
        <v>144</v>
      </c>
      <c r="Z53" s="104" t="s">
        <v>145</v>
      </c>
    </row>
    <row r="54" s="7" customFormat="1" ht="159" customHeight="1" spans="1:26">
      <c r="A54" s="23">
        <v>45</v>
      </c>
      <c r="B54" s="23" t="s">
        <v>32</v>
      </c>
      <c r="C54" s="25" t="s">
        <v>362</v>
      </c>
      <c r="D54" s="25" t="s">
        <v>363</v>
      </c>
      <c r="E54" s="25" t="s">
        <v>35</v>
      </c>
      <c r="F54" s="25" t="s">
        <v>364</v>
      </c>
      <c r="G54" s="52"/>
      <c r="H54" s="25" t="s">
        <v>365</v>
      </c>
      <c r="I54" s="25" t="s">
        <v>259</v>
      </c>
      <c r="J54" s="25" t="s">
        <v>260</v>
      </c>
      <c r="K54" s="52">
        <v>558.55</v>
      </c>
      <c r="L54" s="91">
        <v>0</v>
      </c>
      <c r="M54" s="91">
        <v>0</v>
      </c>
      <c r="N54" s="91">
        <v>0</v>
      </c>
      <c r="O54" s="91">
        <v>0</v>
      </c>
      <c r="P54" s="91">
        <v>0</v>
      </c>
      <c r="Q54" s="52">
        <v>140</v>
      </c>
      <c r="R54" s="91">
        <v>0</v>
      </c>
      <c r="S54" s="91">
        <v>0</v>
      </c>
      <c r="T54" s="91">
        <v>0</v>
      </c>
      <c r="U54" s="52">
        <v>418.55</v>
      </c>
      <c r="V54" s="25" t="s">
        <v>366</v>
      </c>
      <c r="W54" s="25" t="s">
        <v>367</v>
      </c>
      <c r="X54" s="98" t="s">
        <v>368</v>
      </c>
      <c r="Y54" s="105" t="s">
        <v>264</v>
      </c>
      <c r="Z54" s="105" t="s">
        <v>265</v>
      </c>
    </row>
    <row r="55" s="86" customFormat="1" ht="218" customHeight="1" spans="1:26">
      <c r="A55" s="23">
        <v>46</v>
      </c>
      <c r="B55" s="23" t="s">
        <v>32</v>
      </c>
      <c r="C55" s="23" t="s">
        <v>362</v>
      </c>
      <c r="D55" s="23" t="s">
        <v>369</v>
      </c>
      <c r="E55" s="23" t="s">
        <v>35</v>
      </c>
      <c r="F55" s="44" t="s">
        <v>370</v>
      </c>
      <c r="G55" s="50"/>
      <c r="H55" s="23" t="s">
        <v>371</v>
      </c>
      <c r="I55" s="23" t="s">
        <v>69</v>
      </c>
      <c r="J55" s="23" t="s">
        <v>372</v>
      </c>
      <c r="K55" s="50">
        <f>SUM(L55:U55)</f>
        <v>198.04</v>
      </c>
      <c r="L55" s="50">
        <v>170</v>
      </c>
      <c r="M55" s="91">
        <v>0</v>
      </c>
      <c r="N55" s="91">
        <v>0</v>
      </c>
      <c r="O55" s="91">
        <v>0</v>
      </c>
      <c r="P55" s="91">
        <v>0</v>
      </c>
      <c r="Q55" s="91">
        <v>0</v>
      </c>
      <c r="R55" s="91">
        <v>0</v>
      </c>
      <c r="S55" s="91">
        <v>0</v>
      </c>
      <c r="T55" s="91">
        <v>0</v>
      </c>
      <c r="U55" s="50">
        <v>28.04</v>
      </c>
      <c r="V55" s="23" t="s">
        <v>373</v>
      </c>
      <c r="W55" s="79" t="s">
        <v>374</v>
      </c>
      <c r="X55" s="82" t="s">
        <v>375</v>
      </c>
      <c r="Y55" s="105" t="s">
        <v>70</v>
      </c>
      <c r="Z55" s="105" t="s">
        <v>74</v>
      </c>
    </row>
    <row r="56" s="86" customFormat="1" ht="177" customHeight="1" spans="1:26">
      <c r="A56" s="23">
        <v>47</v>
      </c>
      <c r="B56" s="23"/>
      <c r="C56" s="25" t="s">
        <v>362</v>
      </c>
      <c r="D56" s="25" t="s">
        <v>376</v>
      </c>
      <c r="E56" s="25" t="s">
        <v>55</v>
      </c>
      <c r="F56" s="45" t="s">
        <v>377</v>
      </c>
      <c r="G56" s="52"/>
      <c r="H56" s="25" t="s">
        <v>378</v>
      </c>
      <c r="I56" s="25" t="s">
        <v>111</v>
      </c>
      <c r="J56" s="25" t="s">
        <v>90</v>
      </c>
      <c r="K56" s="52">
        <v>69.42</v>
      </c>
      <c r="L56" s="91">
        <v>0</v>
      </c>
      <c r="M56" s="91">
        <v>0</v>
      </c>
      <c r="N56" s="91">
        <v>0</v>
      </c>
      <c r="O56" s="91">
        <v>0</v>
      </c>
      <c r="P56" s="91">
        <v>0</v>
      </c>
      <c r="Q56" s="52">
        <v>60</v>
      </c>
      <c r="R56" s="91">
        <v>0</v>
      </c>
      <c r="S56" s="91">
        <v>0</v>
      </c>
      <c r="T56" s="91">
        <v>0</v>
      </c>
      <c r="U56" s="52">
        <v>9.42</v>
      </c>
      <c r="V56" s="25" t="s">
        <v>379</v>
      </c>
      <c r="W56" s="80" t="s">
        <v>380</v>
      </c>
      <c r="X56" s="96" t="s">
        <v>381</v>
      </c>
      <c r="Y56" s="104" t="s">
        <v>94</v>
      </c>
      <c r="Z56" s="104" t="s">
        <v>95</v>
      </c>
    </row>
    <row r="57" s="7" customFormat="1" ht="155" customHeight="1" spans="1:26">
      <c r="A57" s="23">
        <v>48</v>
      </c>
      <c r="B57" s="23" t="s">
        <v>32</v>
      </c>
      <c r="C57" s="25" t="s">
        <v>362</v>
      </c>
      <c r="D57" s="25" t="s">
        <v>382</v>
      </c>
      <c r="E57" s="25" t="s">
        <v>35</v>
      </c>
      <c r="F57" s="25" t="s">
        <v>383</v>
      </c>
      <c r="G57" s="25"/>
      <c r="H57" s="25" t="s">
        <v>384</v>
      </c>
      <c r="I57" s="25" t="s">
        <v>111</v>
      </c>
      <c r="J57" s="25" t="s">
        <v>323</v>
      </c>
      <c r="K57" s="25">
        <v>631.4</v>
      </c>
      <c r="L57" s="91">
        <v>0</v>
      </c>
      <c r="M57" s="91">
        <v>0</v>
      </c>
      <c r="N57" s="91">
        <v>0</v>
      </c>
      <c r="O57" s="91">
        <v>0</v>
      </c>
      <c r="P57" s="91">
        <v>0</v>
      </c>
      <c r="Q57" s="25">
        <v>100</v>
      </c>
      <c r="R57" s="91">
        <v>0</v>
      </c>
      <c r="S57" s="91">
        <v>0</v>
      </c>
      <c r="T57" s="91">
        <v>0</v>
      </c>
      <c r="U57" s="25">
        <v>531.4</v>
      </c>
      <c r="V57" s="25" t="s">
        <v>385</v>
      </c>
      <c r="W57" s="25" t="s">
        <v>386</v>
      </c>
      <c r="X57" s="98" t="s">
        <v>387</v>
      </c>
      <c r="Y57" s="105" t="s">
        <v>327</v>
      </c>
      <c r="Z57" s="105" t="s">
        <v>328</v>
      </c>
    </row>
    <row r="58" s="7" customFormat="1" ht="152" customHeight="1" spans="1:26">
      <c r="A58" s="23">
        <v>49</v>
      </c>
      <c r="B58" s="23" t="s">
        <v>32</v>
      </c>
      <c r="C58" s="25" t="s">
        <v>362</v>
      </c>
      <c r="D58" s="25" t="s">
        <v>388</v>
      </c>
      <c r="E58" s="25" t="s">
        <v>55</v>
      </c>
      <c r="F58" s="25" t="s">
        <v>389</v>
      </c>
      <c r="G58" s="25"/>
      <c r="H58" s="25" t="s">
        <v>384</v>
      </c>
      <c r="I58" s="25" t="s">
        <v>390</v>
      </c>
      <c r="J58" s="25" t="s">
        <v>323</v>
      </c>
      <c r="K58" s="25">
        <v>394.29</v>
      </c>
      <c r="L58" s="91">
        <v>0</v>
      </c>
      <c r="M58" s="91">
        <v>0</v>
      </c>
      <c r="N58" s="91">
        <v>0</v>
      </c>
      <c r="O58" s="91">
        <v>0</v>
      </c>
      <c r="P58" s="91">
        <v>0</v>
      </c>
      <c r="Q58" s="25">
        <v>190</v>
      </c>
      <c r="R58" s="91">
        <v>0</v>
      </c>
      <c r="S58" s="91">
        <v>0</v>
      </c>
      <c r="T58" s="91">
        <v>0</v>
      </c>
      <c r="U58" s="25">
        <v>204.29</v>
      </c>
      <c r="V58" s="25" t="s">
        <v>385</v>
      </c>
      <c r="W58" s="25" t="s">
        <v>391</v>
      </c>
      <c r="X58" s="98" t="s">
        <v>392</v>
      </c>
      <c r="Y58" s="105" t="s">
        <v>327</v>
      </c>
      <c r="Z58" s="105" t="s">
        <v>328</v>
      </c>
    </row>
    <row r="59" s="86" customFormat="1" ht="211" customHeight="1" spans="1:26">
      <c r="A59" s="23">
        <v>50</v>
      </c>
      <c r="B59" s="23" t="s">
        <v>32</v>
      </c>
      <c r="C59" s="23" t="s">
        <v>362</v>
      </c>
      <c r="D59" s="23" t="s">
        <v>393</v>
      </c>
      <c r="E59" s="23" t="s">
        <v>35</v>
      </c>
      <c r="F59" s="44" t="s">
        <v>394</v>
      </c>
      <c r="G59" s="50"/>
      <c r="H59" s="23" t="s">
        <v>148</v>
      </c>
      <c r="I59" s="23" t="s">
        <v>395</v>
      </c>
      <c r="J59" s="23" t="s">
        <v>120</v>
      </c>
      <c r="K59" s="50">
        <f>SUM(L59:U59)</f>
        <v>480</v>
      </c>
      <c r="L59" s="91">
        <v>0</v>
      </c>
      <c r="M59" s="91">
        <v>0</v>
      </c>
      <c r="N59" s="91">
        <v>0</v>
      </c>
      <c r="O59" s="91">
        <v>0</v>
      </c>
      <c r="P59" s="91">
        <v>0</v>
      </c>
      <c r="Q59" s="50">
        <v>200</v>
      </c>
      <c r="R59" s="91">
        <v>0</v>
      </c>
      <c r="S59" s="91">
        <v>0</v>
      </c>
      <c r="T59" s="91">
        <v>0</v>
      </c>
      <c r="U59" s="50">
        <v>280</v>
      </c>
      <c r="V59" s="23" t="s">
        <v>396</v>
      </c>
      <c r="W59" s="79" t="s">
        <v>397</v>
      </c>
      <c r="X59" s="82" t="s">
        <v>398</v>
      </c>
      <c r="Y59" s="104" t="s">
        <v>124</v>
      </c>
      <c r="Z59" s="104" t="s">
        <v>125</v>
      </c>
    </row>
    <row r="60" ht="384" customHeight="1" spans="1:26">
      <c r="A60" s="23">
        <v>51</v>
      </c>
      <c r="B60" s="23" t="s">
        <v>32</v>
      </c>
      <c r="C60" s="23" t="s">
        <v>300</v>
      </c>
      <c r="D60" s="23" t="s">
        <v>399</v>
      </c>
      <c r="E60" s="23" t="s">
        <v>35</v>
      </c>
      <c r="F60" s="23" t="s">
        <v>400</v>
      </c>
      <c r="G60" s="23"/>
      <c r="H60" s="23" t="s">
        <v>38</v>
      </c>
      <c r="I60" s="23">
        <v>2023</v>
      </c>
      <c r="J60" s="23" t="s">
        <v>219</v>
      </c>
      <c r="K60" s="23">
        <v>97</v>
      </c>
      <c r="L60" s="23">
        <v>97</v>
      </c>
      <c r="M60" s="91">
        <v>0</v>
      </c>
      <c r="N60" s="91">
        <v>0</v>
      </c>
      <c r="O60" s="91">
        <v>0</v>
      </c>
      <c r="P60" s="91">
        <v>0</v>
      </c>
      <c r="Q60" s="91">
        <v>0</v>
      </c>
      <c r="R60" s="91">
        <v>0</v>
      </c>
      <c r="S60" s="91">
        <v>0</v>
      </c>
      <c r="T60" s="91">
        <v>0</v>
      </c>
      <c r="U60" s="91">
        <v>0</v>
      </c>
      <c r="V60" s="23" t="s">
        <v>401</v>
      </c>
      <c r="W60" s="79" t="s">
        <v>402</v>
      </c>
      <c r="X60" s="82" t="s">
        <v>403</v>
      </c>
      <c r="Y60" s="89" t="s">
        <v>219</v>
      </c>
      <c r="Z60" s="89" t="s">
        <v>223</v>
      </c>
    </row>
    <row r="61" s="2" customFormat="1" ht="203" customHeight="1" spans="1:26">
      <c r="A61" s="23">
        <v>52</v>
      </c>
      <c r="B61" s="23" t="s">
        <v>32</v>
      </c>
      <c r="C61" s="25" t="s">
        <v>362</v>
      </c>
      <c r="D61" s="25" t="s">
        <v>404</v>
      </c>
      <c r="E61" s="25" t="s">
        <v>35</v>
      </c>
      <c r="F61" s="45" t="s">
        <v>405</v>
      </c>
      <c r="G61" s="52"/>
      <c r="H61" s="25" t="s">
        <v>286</v>
      </c>
      <c r="I61" s="25" t="s">
        <v>406</v>
      </c>
      <c r="J61" s="25" t="s">
        <v>323</v>
      </c>
      <c r="K61" s="52">
        <f>SUM(L61:U61)</f>
        <v>2435.84</v>
      </c>
      <c r="L61" s="52">
        <v>350</v>
      </c>
      <c r="M61" s="91">
        <v>0</v>
      </c>
      <c r="N61" s="91">
        <v>0</v>
      </c>
      <c r="O61" s="91">
        <v>0</v>
      </c>
      <c r="P61" s="91">
        <v>0</v>
      </c>
      <c r="Q61" s="52">
        <v>100</v>
      </c>
      <c r="R61" s="91">
        <v>0</v>
      </c>
      <c r="S61" s="91">
        <v>0</v>
      </c>
      <c r="T61" s="52">
        <v>894</v>
      </c>
      <c r="U61" s="52">
        <v>1091.84</v>
      </c>
      <c r="V61" s="84" t="s">
        <v>407</v>
      </c>
      <c r="W61" s="80" t="s">
        <v>408</v>
      </c>
      <c r="X61" s="96" t="s">
        <v>409</v>
      </c>
      <c r="Y61" s="105" t="s">
        <v>327</v>
      </c>
      <c r="Z61" s="105" t="s">
        <v>328</v>
      </c>
    </row>
    <row r="62" s="1" customFormat="1" ht="28" customHeight="1" spans="1:26">
      <c r="A62" s="19" t="s">
        <v>410</v>
      </c>
      <c r="B62" s="20"/>
      <c r="C62" s="20"/>
      <c r="D62" s="20"/>
      <c r="E62" s="20"/>
      <c r="F62" s="42"/>
      <c r="G62" s="43"/>
      <c r="H62" s="49"/>
      <c r="I62" s="49"/>
      <c r="J62" s="49"/>
      <c r="K62" s="43">
        <f>SUM(K63)</f>
        <v>1000</v>
      </c>
      <c r="L62" s="43">
        <f t="shared" ref="L62:U62" si="10">SUM(L63)</f>
        <v>0</v>
      </c>
      <c r="M62" s="91">
        <v>0</v>
      </c>
      <c r="N62" s="91">
        <v>0</v>
      </c>
      <c r="O62" s="91">
        <v>0</v>
      </c>
      <c r="P62" s="43">
        <f t="shared" si="10"/>
        <v>0</v>
      </c>
      <c r="Q62" s="68">
        <f t="shared" si="10"/>
        <v>1000</v>
      </c>
      <c r="R62" s="43">
        <f t="shared" si="10"/>
        <v>0</v>
      </c>
      <c r="S62" s="43">
        <f t="shared" si="10"/>
        <v>0</v>
      </c>
      <c r="T62" s="43">
        <f t="shared" si="10"/>
        <v>0</v>
      </c>
      <c r="U62" s="43">
        <f t="shared" si="10"/>
        <v>0</v>
      </c>
      <c r="V62" s="43"/>
      <c r="W62" s="82"/>
      <c r="X62" s="82"/>
      <c r="Y62" s="103"/>
      <c r="Z62" s="103"/>
    </row>
    <row r="63" customFormat="1" ht="192" customHeight="1" spans="1:26">
      <c r="A63" s="88">
        <v>53</v>
      </c>
      <c r="B63" s="23" t="s">
        <v>32</v>
      </c>
      <c r="C63" s="23" t="s">
        <v>411</v>
      </c>
      <c r="D63" s="23" t="s">
        <v>412</v>
      </c>
      <c r="E63" s="23" t="s">
        <v>35</v>
      </c>
      <c r="F63" s="90" t="s">
        <v>413</v>
      </c>
      <c r="G63" s="23"/>
      <c r="H63" s="23" t="s">
        <v>414</v>
      </c>
      <c r="I63" s="23" t="s">
        <v>415</v>
      </c>
      <c r="J63" s="23" t="s">
        <v>323</v>
      </c>
      <c r="K63" s="23">
        <v>1000</v>
      </c>
      <c r="L63" s="91">
        <v>0</v>
      </c>
      <c r="M63" s="91">
        <v>0</v>
      </c>
      <c r="N63" s="91">
        <v>0</v>
      </c>
      <c r="O63" s="91">
        <v>0</v>
      </c>
      <c r="P63" s="91">
        <v>0</v>
      </c>
      <c r="Q63" s="25">
        <v>1000</v>
      </c>
      <c r="R63" s="91">
        <v>0</v>
      </c>
      <c r="S63" s="91">
        <v>0</v>
      </c>
      <c r="T63" s="91">
        <v>0</v>
      </c>
      <c r="U63" s="91">
        <v>0</v>
      </c>
      <c r="V63" s="23" t="s">
        <v>324</v>
      </c>
      <c r="W63" s="79" t="s">
        <v>416</v>
      </c>
      <c r="X63" s="82" t="s">
        <v>417</v>
      </c>
      <c r="Y63" s="105" t="s">
        <v>327</v>
      </c>
      <c r="Z63" s="105" t="s">
        <v>328</v>
      </c>
    </row>
    <row r="64" s="3" customFormat="1" ht="31" customHeight="1" spans="1:26">
      <c r="A64" s="29" t="s">
        <v>418</v>
      </c>
      <c r="B64" s="30"/>
      <c r="C64" s="30"/>
      <c r="D64" s="30"/>
      <c r="E64" s="30"/>
      <c r="F64" s="51"/>
      <c r="G64" s="43"/>
      <c r="H64" s="49"/>
      <c r="I64" s="49"/>
      <c r="J64" s="49"/>
      <c r="K64" s="43">
        <f t="shared" ref="K64:U64" si="11">K65</f>
        <v>280</v>
      </c>
      <c r="L64" s="43">
        <f t="shared" si="11"/>
        <v>280</v>
      </c>
      <c r="M64" s="91">
        <v>0</v>
      </c>
      <c r="N64" s="91">
        <v>0</v>
      </c>
      <c r="O64" s="91">
        <v>0</v>
      </c>
      <c r="P64" s="43">
        <f t="shared" si="11"/>
        <v>0</v>
      </c>
      <c r="Q64" s="68">
        <f t="shared" si="11"/>
        <v>0</v>
      </c>
      <c r="R64" s="43">
        <f t="shared" si="11"/>
        <v>0</v>
      </c>
      <c r="S64" s="43">
        <f t="shared" si="11"/>
        <v>0</v>
      </c>
      <c r="T64" s="43">
        <f t="shared" si="11"/>
        <v>0</v>
      </c>
      <c r="U64" s="43">
        <f t="shared" si="11"/>
        <v>0</v>
      </c>
      <c r="V64" s="43"/>
      <c r="W64" s="82"/>
      <c r="X64" s="82"/>
      <c r="Y64" s="107"/>
      <c r="Z64" s="107"/>
    </row>
    <row r="65" ht="197" customHeight="1" spans="1:26">
      <c r="A65" s="23">
        <v>54</v>
      </c>
      <c r="B65" s="23" t="s">
        <v>32</v>
      </c>
      <c r="C65" s="23" t="s">
        <v>419</v>
      </c>
      <c r="D65" s="23" t="s">
        <v>419</v>
      </c>
      <c r="E65" s="23" t="s">
        <v>35</v>
      </c>
      <c r="F65" s="23" t="s">
        <v>420</v>
      </c>
      <c r="G65" s="23" t="s">
        <v>421</v>
      </c>
      <c r="H65" s="23" t="s">
        <v>38</v>
      </c>
      <c r="I65" s="23" t="s">
        <v>422</v>
      </c>
      <c r="J65" s="23" t="s">
        <v>40</v>
      </c>
      <c r="K65" s="50">
        <f>SUM(L65:U65)</f>
        <v>280</v>
      </c>
      <c r="L65" s="23">
        <v>280</v>
      </c>
      <c r="M65" s="91">
        <v>0</v>
      </c>
      <c r="N65" s="91">
        <v>0</v>
      </c>
      <c r="O65" s="91">
        <v>0</v>
      </c>
      <c r="P65" s="91">
        <v>0</v>
      </c>
      <c r="Q65" s="91">
        <v>0</v>
      </c>
      <c r="R65" s="91">
        <v>0</v>
      </c>
      <c r="S65" s="91">
        <v>0</v>
      </c>
      <c r="T65" s="91">
        <v>0</v>
      </c>
      <c r="U65" s="91">
        <v>0</v>
      </c>
      <c r="V65" s="23" t="s">
        <v>423</v>
      </c>
      <c r="W65" s="79" t="s">
        <v>424</v>
      </c>
      <c r="X65" s="82" t="s">
        <v>425</v>
      </c>
      <c r="Y65" s="104" t="s">
        <v>44</v>
      </c>
      <c r="Z65" s="104" t="s">
        <v>45</v>
      </c>
    </row>
    <row r="66" s="1" customFormat="1" ht="29" customHeight="1" spans="1:26">
      <c r="A66" s="31" t="s">
        <v>426</v>
      </c>
      <c r="B66" s="32"/>
      <c r="C66" s="32"/>
      <c r="D66" s="32"/>
      <c r="E66" s="32"/>
      <c r="F66" s="53"/>
      <c r="G66" s="54"/>
      <c r="H66" s="55"/>
      <c r="I66" s="55"/>
      <c r="J66" s="55"/>
      <c r="K66" s="54">
        <f>SUM(K67+K71)</f>
        <v>650</v>
      </c>
      <c r="L66" s="54">
        <f>SUM(L67+L71)</f>
        <v>150</v>
      </c>
      <c r="M66" s="54">
        <f>SUM(M67+M71)</f>
        <v>500</v>
      </c>
      <c r="N66" s="91">
        <v>0</v>
      </c>
      <c r="O66" s="91">
        <v>0</v>
      </c>
      <c r="P66" s="54">
        <f t="shared" ref="K66:U66" si="12">P67</f>
        <v>0</v>
      </c>
      <c r="Q66" s="74">
        <f t="shared" si="12"/>
        <v>0</v>
      </c>
      <c r="R66" s="54">
        <f t="shared" si="12"/>
        <v>0</v>
      </c>
      <c r="S66" s="54">
        <f t="shared" si="12"/>
        <v>0</v>
      </c>
      <c r="T66" s="54">
        <f t="shared" si="12"/>
        <v>0</v>
      </c>
      <c r="U66" s="54">
        <f t="shared" si="12"/>
        <v>0</v>
      </c>
      <c r="V66" s="54"/>
      <c r="W66" s="85"/>
      <c r="X66" s="85"/>
      <c r="Y66" s="103"/>
      <c r="Z66" s="103"/>
    </row>
    <row r="67" s="1" customFormat="1" ht="26" customHeight="1" spans="1:26">
      <c r="A67" s="33" t="s">
        <v>427</v>
      </c>
      <c r="B67" s="34"/>
      <c r="C67" s="34"/>
      <c r="D67" s="34"/>
      <c r="E67" s="34"/>
      <c r="F67" s="56"/>
      <c r="G67" s="43"/>
      <c r="H67" s="49"/>
      <c r="I67" s="49"/>
      <c r="J67" s="49"/>
      <c r="K67" s="43">
        <f t="shared" ref="K67:U67" si="13">K68</f>
        <v>150</v>
      </c>
      <c r="L67" s="43">
        <f t="shared" si="13"/>
        <v>150</v>
      </c>
      <c r="M67" s="91">
        <v>0</v>
      </c>
      <c r="N67" s="91">
        <v>0</v>
      </c>
      <c r="O67" s="91">
        <v>0</v>
      </c>
      <c r="P67" s="43">
        <f t="shared" si="13"/>
        <v>0</v>
      </c>
      <c r="Q67" s="68">
        <f t="shared" si="13"/>
        <v>0</v>
      </c>
      <c r="R67" s="43">
        <f t="shared" si="13"/>
        <v>0</v>
      </c>
      <c r="S67" s="43">
        <f t="shared" si="13"/>
        <v>0</v>
      </c>
      <c r="T67" s="43">
        <f t="shared" si="13"/>
        <v>0</v>
      </c>
      <c r="U67" s="43">
        <f t="shared" si="13"/>
        <v>0</v>
      </c>
      <c r="V67" s="43"/>
      <c r="W67" s="82"/>
      <c r="X67" s="82"/>
      <c r="Y67" s="103"/>
      <c r="Z67" s="103"/>
    </row>
    <row r="68" ht="204" customHeight="1" spans="1:26">
      <c r="A68" s="23">
        <v>55</v>
      </c>
      <c r="B68" s="23" t="s">
        <v>428</v>
      </c>
      <c r="C68" s="23" t="s">
        <v>429</v>
      </c>
      <c r="D68" s="23" t="s">
        <v>430</v>
      </c>
      <c r="E68" s="23" t="s">
        <v>35</v>
      </c>
      <c r="F68" s="23" t="s">
        <v>431</v>
      </c>
      <c r="G68" s="23" t="s">
        <v>432</v>
      </c>
      <c r="H68" s="23" t="s">
        <v>433</v>
      </c>
      <c r="I68" s="23" t="s">
        <v>434</v>
      </c>
      <c r="J68" s="23" t="s">
        <v>40</v>
      </c>
      <c r="K68" s="23">
        <f>SUM(L68:U68)</f>
        <v>150</v>
      </c>
      <c r="L68" s="23">
        <v>150</v>
      </c>
      <c r="M68" s="91">
        <v>0</v>
      </c>
      <c r="N68" s="91">
        <v>0</v>
      </c>
      <c r="O68" s="91">
        <v>0</v>
      </c>
      <c r="P68" s="91">
        <v>0</v>
      </c>
      <c r="Q68" s="91">
        <v>0</v>
      </c>
      <c r="R68" s="91">
        <v>0</v>
      </c>
      <c r="S68" s="91">
        <v>0</v>
      </c>
      <c r="T68" s="91">
        <v>0</v>
      </c>
      <c r="U68" s="91">
        <v>0</v>
      </c>
      <c r="V68" s="81" t="s">
        <v>435</v>
      </c>
      <c r="W68" s="79" t="s">
        <v>436</v>
      </c>
      <c r="X68" s="79" t="s">
        <v>437</v>
      </c>
      <c r="Y68" s="104" t="s">
        <v>44</v>
      </c>
      <c r="Z68" s="104" t="s">
        <v>45</v>
      </c>
    </row>
    <row r="69" s="1" customFormat="1" spans="1:26">
      <c r="A69" s="108" t="s">
        <v>438</v>
      </c>
      <c r="B69" s="108"/>
      <c r="C69" s="108"/>
      <c r="D69" s="108"/>
      <c r="E69" s="108"/>
      <c r="F69" s="108"/>
      <c r="G69" s="54"/>
      <c r="H69" s="55"/>
      <c r="I69" s="55"/>
      <c r="J69" s="55"/>
      <c r="K69" s="91">
        <v>0</v>
      </c>
      <c r="L69" s="91">
        <v>0</v>
      </c>
      <c r="M69" s="91">
        <v>0</v>
      </c>
      <c r="N69" s="91">
        <v>0</v>
      </c>
      <c r="O69" s="91">
        <v>0</v>
      </c>
      <c r="P69" s="91">
        <v>0</v>
      </c>
      <c r="Q69" s="91">
        <v>0</v>
      </c>
      <c r="R69" s="91">
        <v>0</v>
      </c>
      <c r="S69" s="91">
        <v>0</v>
      </c>
      <c r="T69" s="91">
        <v>0</v>
      </c>
      <c r="U69" s="91">
        <v>0</v>
      </c>
      <c r="V69" s="54"/>
      <c r="W69" s="85"/>
      <c r="X69" s="85"/>
      <c r="Y69" s="103"/>
      <c r="Z69" s="103"/>
    </row>
    <row r="70" s="1" customFormat="1" spans="1:26">
      <c r="A70" s="108" t="s">
        <v>439</v>
      </c>
      <c r="B70" s="108"/>
      <c r="C70" s="108"/>
      <c r="D70" s="108"/>
      <c r="E70" s="108"/>
      <c r="F70" s="108"/>
      <c r="G70" s="54"/>
      <c r="H70" s="55"/>
      <c r="I70" s="55"/>
      <c r="J70" s="55"/>
      <c r="K70" s="91">
        <v>0</v>
      </c>
      <c r="L70" s="91">
        <v>0</v>
      </c>
      <c r="M70" s="91">
        <v>0</v>
      </c>
      <c r="N70" s="91">
        <v>0</v>
      </c>
      <c r="O70" s="91">
        <v>0</v>
      </c>
      <c r="P70" s="91">
        <v>0</v>
      </c>
      <c r="Q70" s="91">
        <v>0</v>
      </c>
      <c r="R70" s="91">
        <v>0</v>
      </c>
      <c r="S70" s="91">
        <v>0</v>
      </c>
      <c r="T70" s="91">
        <v>0</v>
      </c>
      <c r="U70" s="91">
        <v>0</v>
      </c>
      <c r="V70" s="54"/>
      <c r="W70" s="85"/>
      <c r="X70" s="85"/>
      <c r="Y70" s="103"/>
      <c r="Z70" s="103"/>
    </row>
    <row r="71" s="1" customFormat="1" spans="1:26">
      <c r="A71" s="108" t="s">
        <v>440</v>
      </c>
      <c r="B71" s="108"/>
      <c r="C71" s="108"/>
      <c r="D71" s="108"/>
      <c r="E71" s="108"/>
      <c r="F71" s="108"/>
      <c r="G71" s="54"/>
      <c r="H71" s="55"/>
      <c r="I71" s="55"/>
      <c r="J71" s="55"/>
      <c r="K71" s="54">
        <f>SUM(K72)</f>
        <v>500</v>
      </c>
      <c r="L71" s="54">
        <f t="shared" ref="L71:U71" si="14">SUM(L72)</f>
        <v>0</v>
      </c>
      <c r="M71" s="54">
        <f t="shared" si="14"/>
        <v>500</v>
      </c>
      <c r="N71" s="91">
        <v>0</v>
      </c>
      <c r="O71" s="91">
        <v>0</v>
      </c>
      <c r="P71" s="54">
        <f t="shared" si="14"/>
        <v>0</v>
      </c>
      <c r="Q71" s="74">
        <f t="shared" si="14"/>
        <v>0</v>
      </c>
      <c r="R71" s="54">
        <f t="shared" si="14"/>
        <v>0</v>
      </c>
      <c r="S71" s="54">
        <f t="shared" si="14"/>
        <v>0</v>
      </c>
      <c r="T71" s="54">
        <f t="shared" si="14"/>
        <v>0</v>
      </c>
      <c r="U71" s="54">
        <f t="shared" si="14"/>
        <v>0</v>
      </c>
      <c r="V71" s="54"/>
      <c r="W71" s="85"/>
      <c r="X71" s="85"/>
      <c r="Y71" s="103"/>
      <c r="Z71" s="103"/>
    </row>
    <row r="72" ht="153" customHeight="1" spans="1:26">
      <c r="A72" s="109">
        <v>56</v>
      </c>
      <c r="B72" s="23" t="s">
        <v>428</v>
      </c>
      <c r="C72" s="23" t="s">
        <v>441</v>
      </c>
      <c r="D72" s="23" t="s">
        <v>442</v>
      </c>
      <c r="E72" s="79" t="s">
        <v>35</v>
      </c>
      <c r="F72" s="79" t="s">
        <v>443</v>
      </c>
      <c r="G72" s="79"/>
      <c r="H72" s="79"/>
      <c r="I72" s="79" t="s">
        <v>444</v>
      </c>
      <c r="J72" s="79" t="s">
        <v>40</v>
      </c>
      <c r="K72" s="50">
        <v>500</v>
      </c>
      <c r="L72" s="91">
        <v>0</v>
      </c>
      <c r="M72" s="50">
        <v>500</v>
      </c>
      <c r="N72" s="91">
        <v>0</v>
      </c>
      <c r="O72" s="91">
        <v>0</v>
      </c>
      <c r="P72" s="91">
        <v>0</v>
      </c>
      <c r="Q72" s="91">
        <v>0</v>
      </c>
      <c r="R72" s="91">
        <v>0</v>
      </c>
      <c r="S72" s="91">
        <v>0</v>
      </c>
      <c r="T72" s="91">
        <v>0</v>
      </c>
      <c r="U72" s="91">
        <v>0</v>
      </c>
      <c r="V72" s="79" t="s">
        <v>445</v>
      </c>
      <c r="W72" s="79" t="s">
        <v>446</v>
      </c>
      <c r="X72" s="79" t="s">
        <v>447</v>
      </c>
      <c r="Y72" s="104" t="s">
        <v>44</v>
      </c>
      <c r="Z72" s="104" t="s">
        <v>45</v>
      </c>
    </row>
    <row r="73" s="1" customFormat="1" ht="24" customHeight="1" spans="1:26">
      <c r="A73" s="35" t="s">
        <v>448</v>
      </c>
      <c r="B73" s="35"/>
      <c r="C73" s="35"/>
      <c r="D73" s="35"/>
      <c r="E73" s="35"/>
      <c r="F73" s="35"/>
      <c r="G73" s="54"/>
      <c r="H73" s="55"/>
      <c r="I73" s="55"/>
      <c r="J73" s="55"/>
      <c r="K73" s="54">
        <f t="shared" ref="K73:U73" si="15">K74+K77</f>
        <v>989.55</v>
      </c>
      <c r="L73" s="54">
        <f t="shared" si="15"/>
        <v>500</v>
      </c>
      <c r="M73" s="91">
        <v>0</v>
      </c>
      <c r="N73" s="91">
        <v>0</v>
      </c>
      <c r="O73" s="91">
        <v>0</v>
      </c>
      <c r="P73" s="54">
        <f t="shared" si="15"/>
        <v>0</v>
      </c>
      <c r="Q73" s="74">
        <f t="shared" si="15"/>
        <v>190</v>
      </c>
      <c r="R73" s="54">
        <f t="shared" si="15"/>
        <v>0</v>
      </c>
      <c r="S73" s="54">
        <f t="shared" si="15"/>
        <v>0</v>
      </c>
      <c r="T73" s="54">
        <f t="shared" si="15"/>
        <v>0</v>
      </c>
      <c r="U73" s="54">
        <f t="shared" si="15"/>
        <v>299.55</v>
      </c>
      <c r="V73" s="54"/>
      <c r="W73" s="85"/>
      <c r="X73" s="85"/>
      <c r="Y73" s="103"/>
      <c r="Z73" s="103"/>
    </row>
    <row r="74" s="4" customFormat="1" ht="23" customHeight="1" spans="1:26">
      <c r="A74" s="36" t="s">
        <v>449</v>
      </c>
      <c r="B74" s="37"/>
      <c r="C74" s="37"/>
      <c r="D74" s="37"/>
      <c r="E74" s="37"/>
      <c r="F74" s="57"/>
      <c r="G74" s="50"/>
      <c r="H74" s="23"/>
      <c r="I74" s="23"/>
      <c r="J74" s="23"/>
      <c r="K74" s="50">
        <f t="shared" ref="K74:U74" si="16">K75+K76</f>
        <v>699.55</v>
      </c>
      <c r="L74" s="50">
        <f t="shared" si="16"/>
        <v>500</v>
      </c>
      <c r="M74" s="91">
        <v>0</v>
      </c>
      <c r="N74" s="91">
        <v>0</v>
      </c>
      <c r="O74" s="91">
        <v>0</v>
      </c>
      <c r="P74" s="50">
        <f t="shared" si="16"/>
        <v>0</v>
      </c>
      <c r="Q74" s="52">
        <f t="shared" si="16"/>
        <v>90</v>
      </c>
      <c r="R74" s="50">
        <f t="shared" si="16"/>
        <v>0</v>
      </c>
      <c r="S74" s="50">
        <f t="shared" si="16"/>
        <v>0</v>
      </c>
      <c r="T74" s="50">
        <f t="shared" si="16"/>
        <v>0</v>
      </c>
      <c r="U74" s="50">
        <f t="shared" si="16"/>
        <v>109.55</v>
      </c>
      <c r="V74" s="50"/>
      <c r="W74" s="79"/>
      <c r="X74" s="79"/>
      <c r="Y74" s="110"/>
      <c r="Z74" s="110"/>
    </row>
    <row r="75" ht="191" customHeight="1" spans="1:26">
      <c r="A75" s="23">
        <v>57</v>
      </c>
      <c r="B75" s="23" t="s">
        <v>450</v>
      </c>
      <c r="C75" s="23" t="s">
        <v>451</v>
      </c>
      <c r="D75" s="25" t="s">
        <v>452</v>
      </c>
      <c r="E75" s="25" t="s">
        <v>35</v>
      </c>
      <c r="F75" s="25" t="s">
        <v>453</v>
      </c>
      <c r="G75" s="25"/>
      <c r="H75" s="25" t="s">
        <v>88</v>
      </c>
      <c r="I75" s="25" t="s">
        <v>454</v>
      </c>
      <c r="J75" s="25" t="s">
        <v>455</v>
      </c>
      <c r="K75" s="25">
        <v>598.55</v>
      </c>
      <c r="L75" s="25">
        <v>500</v>
      </c>
      <c r="M75" s="91">
        <v>0</v>
      </c>
      <c r="N75" s="91">
        <v>0</v>
      </c>
      <c r="O75" s="91">
        <v>0</v>
      </c>
      <c r="P75" s="91">
        <v>0</v>
      </c>
      <c r="Q75" s="91">
        <v>0</v>
      </c>
      <c r="R75" s="91">
        <v>0</v>
      </c>
      <c r="S75" s="91">
        <v>0</v>
      </c>
      <c r="T75" s="91">
        <v>0</v>
      </c>
      <c r="U75" s="52">
        <f>K75-L75-M75-N75-O75-P75-Q75-R75-S75-T75</f>
        <v>98.55</v>
      </c>
      <c r="V75" s="25" t="s">
        <v>456</v>
      </c>
      <c r="W75" s="80" t="s">
        <v>457</v>
      </c>
      <c r="X75" s="96" t="s">
        <v>458</v>
      </c>
      <c r="Y75" s="104" t="s">
        <v>459</v>
      </c>
      <c r="Z75" s="104" t="s">
        <v>460</v>
      </c>
    </row>
    <row r="76" ht="117" customHeight="1" spans="1:26">
      <c r="A76" s="46">
        <v>58</v>
      </c>
      <c r="B76" s="23" t="s">
        <v>450</v>
      </c>
      <c r="C76" s="26" t="s">
        <v>451</v>
      </c>
      <c r="D76" s="26" t="s">
        <v>461</v>
      </c>
      <c r="E76" s="26" t="s">
        <v>35</v>
      </c>
      <c r="F76" s="44" t="s">
        <v>462</v>
      </c>
      <c r="G76" s="50"/>
      <c r="H76" s="23" t="s">
        <v>463</v>
      </c>
      <c r="I76" s="23" t="s">
        <v>111</v>
      </c>
      <c r="J76" s="23" t="s">
        <v>464</v>
      </c>
      <c r="K76" s="50">
        <v>101</v>
      </c>
      <c r="L76" s="91">
        <v>0</v>
      </c>
      <c r="M76" s="91">
        <v>0</v>
      </c>
      <c r="N76" s="91">
        <v>0</v>
      </c>
      <c r="O76" s="91">
        <v>0</v>
      </c>
      <c r="P76" s="91">
        <v>0</v>
      </c>
      <c r="Q76" s="52">
        <v>90</v>
      </c>
      <c r="R76" s="91">
        <v>0</v>
      </c>
      <c r="S76" s="91">
        <v>0</v>
      </c>
      <c r="T76" s="91">
        <v>0</v>
      </c>
      <c r="U76" s="50">
        <v>11</v>
      </c>
      <c r="V76" s="23" t="s">
        <v>465</v>
      </c>
      <c r="W76" s="79" t="s">
        <v>466</v>
      </c>
      <c r="X76" s="79" t="s">
        <v>467</v>
      </c>
      <c r="Y76" s="104" t="s">
        <v>468</v>
      </c>
      <c r="Z76" s="104" t="s">
        <v>469</v>
      </c>
    </row>
    <row r="77" s="1" customFormat="1" ht="27" customHeight="1" spans="1:26">
      <c r="A77" s="19" t="s">
        <v>470</v>
      </c>
      <c r="B77" s="20"/>
      <c r="C77" s="20"/>
      <c r="D77" s="20"/>
      <c r="E77" s="20"/>
      <c r="F77" s="42"/>
      <c r="G77" s="43"/>
      <c r="H77" s="49"/>
      <c r="I77" s="49"/>
      <c r="J77" s="49"/>
      <c r="K77" s="43">
        <f t="shared" ref="K77:U77" si="17">K78</f>
        <v>290</v>
      </c>
      <c r="L77" s="43">
        <f t="shared" si="17"/>
        <v>0</v>
      </c>
      <c r="M77" s="91">
        <v>0</v>
      </c>
      <c r="N77" s="91">
        <v>0</v>
      </c>
      <c r="O77" s="91">
        <v>0</v>
      </c>
      <c r="P77" s="43">
        <f t="shared" si="17"/>
        <v>0</v>
      </c>
      <c r="Q77" s="68">
        <f t="shared" si="17"/>
        <v>100</v>
      </c>
      <c r="R77" s="43">
        <f t="shared" si="17"/>
        <v>0</v>
      </c>
      <c r="S77" s="43">
        <f t="shared" si="17"/>
        <v>0</v>
      </c>
      <c r="T77" s="43">
        <f t="shared" si="17"/>
        <v>0</v>
      </c>
      <c r="U77" s="43">
        <f t="shared" si="17"/>
        <v>190</v>
      </c>
      <c r="V77" s="43"/>
      <c r="W77" s="82"/>
      <c r="X77" s="82"/>
      <c r="Y77" s="103"/>
      <c r="Z77" s="103"/>
    </row>
    <row r="78" s="86" customFormat="1" ht="218" customHeight="1" spans="1:26">
      <c r="A78" s="46">
        <v>59</v>
      </c>
      <c r="B78" s="23" t="s">
        <v>450</v>
      </c>
      <c r="C78" s="23" t="s">
        <v>451</v>
      </c>
      <c r="D78" s="23" t="s">
        <v>471</v>
      </c>
      <c r="E78" s="23" t="s">
        <v>55</v>
      </c>
      <c r="F78" s="23" t="s">
        <v>472</v>
      </c>
      <c r="G78" s="23"/>
      <c r="H78" s="23" t="s">
        <v>88</v>
      </c>
      <c r="I78" s="23" t="s">
        <v>322</v>
      </c>
      <c r="J78" s="23" t="s">
        <v>323</v>
      </c>
      <c r="K78" s="23">
        <v>290</v>
      </c>
      <c r="L78" s="91">
        <v>0</v>
      </c>
      <c r="M78" s="91">
        <v>0</v>
      </c>
      <c r="N78" s="91">
        <v>0</v>
      </c>
      <c r="O78" s="91">
        <v>0</v>
      </c>
      <c r="P78" s="91">
        <v>0</v>
      </c>
      <c r="Q78" s="52">
        <v>100</v>
      </c>
      <c r="R78" s="91">
        <v>0</v>
      </c>
      <c r="S78" s="91">
        <v>0</v>
      </c>
      <c r="T78" s="91">
        <v>0</v>
      </c>
      <c r="U78" s="50">
        <v>190</v>
      </c>
      <c r="V78" s="81" t="s">
        <v>324</v>
      </c>
      <c r="W78" s="79" t="s">
        <v>473</v>
      </c>
      <c r="X78" s="82" t="s">
        <v>474</v>
      </c>
      <c r="Y78" s="105" t="s">
        <v>327</v>
      </c>
      <c r="Z78" s="105" t="s">
        <v>328</v>
      </c>
    </row>
    <row r="79" s="1" customFormat="1" ht="24" customHeight="1" spans="1:26">
      <c r="A79" s="38" t="s">
        <v>475</v>
      </c>
      <c r="B79" s="39"/>
      <c r="C79" s="39"/>
      <c r="D79" s="39"/>
      <c r="E79" s="39"/>
      <c r="F79" s="58"/>
      <c r="G79" s="54"/>
      <c r="H79" s="55"/>
      <c r="I79" s="55"/>
      <c r="J79" s="55"/>
      <c r="K79" s="91">
        <v>0</v>
      </c>
      <c r="L79" s="91">
        <v>0</v>
      </c>
      <c r="M79" s="91">
        <v>0</v>
      </c>
      <c r="N79" s="91">
        <v>0</v>
      </c>
      <c r="O79" s="91">
        <v>0</v>
      </c>
      <c r="P79" s="91">
        <v>0</v>
      </c>
      <c r="Q79" s="91">
        <v>0</v>
      </c>
      <c r="R79" s="91">
        <v>0</v>
      </c>
      <c r="S79" s="91">
        <v>0</v>
      </c>
      <c r="T79" s="91">
        <v>0</v>
      </c>
      <c r="U79" s="91">
        <v>0</v>
      </c>
      <c r="V79" s="54"/>
      <c r="W79" s="85"/>
      <c r="X79" s="85"/>
      <c r="Y79" s="103"/>
      <c r="Z79" s="103"/>
    </row>
    <row r="80" s="1" customFormat="1" ht="24" customHeight="1" spans="1:26">
      <c r="A80" s="38" t="s">
        <v>476</v>
      </c>
      <c r="B80" s="39"/>
      <c r="C80" s="39"/>
      <c r="D80" s="39"/>
      <c r="E80" s="39"/>
      <c r="F80" s="58"/>
      <c r="G80" s="54"/>
      <c r="H80" s="55"/>
      <c r="I80" s="55"/>
      <c r="J80" s="55"/>
      <c r="K80" s="54">
        <f t="shared" ref="K80:U80" si="18">K81+K82</f>
        <v>230</v>
      </c>
      <c r="L80" s="54">
        <f t="shared" si="18"/>
        <v>230</v>
      </c>
      <c r="M80" s="91">
        <v>0</v>
      </c>
      <c r="N80" s="91">
        <v>0</v>
      </c>
      <c r="O80" s="91">
        <v>0</v>
      </c>
      <c r="P80" s="54">
        <f t="shared" si="18"/>
        <v>0</v>
      </c>
      <c r="Q80" s="74">
        <f t="shared" si="18"/>
        <v>0</v>
      </c>
      <c r="R80" s="54">
        <f t="shared" si="18"/>
        <v>0</v>
      </c>
      <c r="S80" s="54">
        <f t="shared" si="18"/>
        <v>0</v>
      </c>
      <c r="T80" s="54">
        <f t="shared" si="18"/>
        <v>0</v>
      </c>
      <c r="U80" s="54">
        <f t="shared" si="18"/>
        <v>0</v>
      </c>
      <c r="V80" s="54"/>
      <c r="W80" s="85"/>
      <c r="X80" s="85"/>
      <c r="Y80" s="103"/>
      <c r="Z80" s="103"/>
    </row>
    <row r="81" s="1" customFormat="1" ht="24" customHeight="1" spans="1:26">
      <c r="A81" s="19" t="s">
        <v>477</v>
      </c>
      <c r="B81" s="20"/>
      <c r="C81" s="20"/>
      <c r="D81" s="20"/>
      <c r="E81" s="20"/>
      <c r="F81" s="42"/>
      <c r="G81" s="43"/>
      <c r="H81" s="49"/>
      <c r="I81" s="49"/>
      <c r="J81" s="49"/>
      <c r="K81" s="91">
        <v>0</v>
      </c>
      <c r="L81" s="91">
        <v>0</v>
      </c>
      <c r="M81" s="91">
        <v>0</v>
      </c>
      <c r="N81" s="91">
        <v>0</v>
      </c>
      <c r="O81" s="91">
        <v>0</v>
      </c>
      <c r="P81" s="91">
        <v>0</v>
      </c>
      <c r="Q81" s="91">
        <v>0</v>
      </c>
      <c r="R81" s="91">
        <v>0</v>
      </c>
      <c r="S81" s="91">
        <v>0</v>
      </c>
      <c r="T81" s="91">
        <v>0</v>
      </c>
      <c r="U81" s="91">
        <v>0</v>
      </c>
      <c r="V81" s="43"/>
      <c r="W81" s="82"/>
      <c r="X81" s="82"/>
      <c r="Y81" s="103"/>
      <c r="Z81" s="103"/>
    </row>
    <row r="82" s="1" customFormat="1" ht="24" customHeight="1" spans="1:26">
      <c r="A82" s="19" t="s">
        <v>478</v>
      </c>
      <c r="B82" s="20"/>
      <c r="C82" s="20"/>
      <c r="D82" s="20"/>
      <c r="E82" s="20"/>
      <c r="F82" s="42"/>
      <c r="G82" s="43"/>
      <c r="H82" s="49"/>
      <c r="I82" s="49"/>
      <c r="J82" s="49"/>
      <c r="K82" s="43">
        <f t="shared" ref="K82:U82" si="19">K83</f>
        <v>230</v>
      </c>
      <c r="L82" s="43">
        <f t="shared" si="19"/>
        <v>230</v>
      </c>
      <c r="M82" s="91">
        <v>0</v>
      </c>
      <c r="N82" s="91">
        <v>0</v>
      </c>
      <c r="O82" s="91">
        <v>0</v>
      </c>
      <c r="P82" s="43">
        <f t="shared" si="19"/>
        <v>0</v>
      </c>
      <c r="Q82" s="68">
        <f t="shared" si="19"/>
        <v>0</v>
      </c>
      <c r="R82" s="43">
        <f t="shared" si="19"/>
        <v>0</v>
      </c>
      <c r="S82" s="43">
        <f t="shared" si="19"/>
        <v>0</v>
      </c>
      <c r="T82" s="43">
        <f t="shared" si="19"/>
        <v>0</v>
      </c>
      <c r="U82" s="43">
        <f t="shared" si="19"/>
        <v>0</v>
      </c>
      <c r="V82" s="43"/>
      <c r="W82" s="82"/>
      <c r="X82" s="82"/>
      <c r="Y82" s="103"/>
      <c r="Z82" s="103"/>
    </row>
    <row r="83" ht="211" customHeight="1" spans="1:26">
      <c r="A83" s="23">
        <v>60</v>
      </c>
      <c r="B83" s="23" t="s">
        <v>479</v>
      </c>
      <c r="C83" s="23" t="s">
        <v>480</v>
      </c>
      <c r="D83" s="23" t="s">
        <v>481</v>
      </c>
      <c r="E83" s="23" t="s">
        <v>35</v>
      </c>
      <c r="F83" s="23" t="s">
        <v>482</v>
      </c>
      <c r="G83" s="23" t="s">
        <v>483</v>
      </c>
      <c r="H83" s="23" t="s">
        <v>38</v>
      </c>
      <c r="I83" s="23" t="s">
        <v>484</v>
      </c>
      <c r="J83" s="23" t="s">
        <v>40</v>
      </c>
      <c r="K83" s="23">
        <f>SUM(L83:U83)</f>
        <v>230</v>
      </c>
      <c r="L83" s="23">
        <v>230</v>
      </c>
      <c r="M83" s="91">
        <v>0</v>
      </c>
      <c r="N83" s="91">
        <v>0</v>
      </c>
      <c r="O83" s="91">
        <v>0</v>
      </c>
      <c r="P83" s="91">
        <v>0</v>
      </c>
      <c r="Q83" s="91">
        <v>0</v>
      </c>
      <c r="R83" s="91">
        <v>0</v>
      </c>
      <c r="S83" s="91">
        <v>0</v>
      </c>
      <c r="T83" s="91">
        <v>0</v>
      </c>
      <c r="U83" s="91">
        <v>0</v>
      </c>
      <c r="V83" s="23" t="s">
        <v>485</v>
      </c>
      <c r="W83" s="78" t="s">
        <v>486</v>
      </c>
      <c r="X83" s="82" t="s">
        <v>487</v>
      </c>
      <c r="Y83" s="104" t="s">
        <v>44</v>
      </c>
      <c r="Z83" s="104" t="s">
        <v>45</v>
      </c>
    </row>
  </sheetData>
  <autoFilter ref="A2:Z83">
    <extLst/>
  </autoFilter>
  <mergeCells count="44">
    <mergeCell ref="A1:Z1"/>
    <mergeCell ref="K2:U2"/>
    <mergeCell ref="L3:O3"/>
    <mergeCell ref="A5:F5"/>
    <mergeCell ref="A6:F6"/>
    <mergeCell ref="A7:F7"/>
    <mergeCell ref="A37:F37"/>
    <mergeCell ref="A43:F43"/>
    <mergeCell ref="A62:F62"/>
    <mergeCell ref="A64:F64"/>
    <mergeCell ref="A66:F66"/>
    <mergeCell ref="A67:F67"/>
    <mergeCell ref="A69:F69"/>
    <mergeCell ref="A70:F70"/>
    <mergeCell ref="A71:F71"/>
    <mergeCell ref="A73:F73"/>
    <mergeCell ref="A74:F74"/>
    <mergeCell ref="A77:F77"/>
    <mergeCell ref="A79:F79"/>
    <mergeCell ref="A80:F80"/>
    <mergeCell ref="A81:F81"/>
    <mergeCell ref="A82:F82"/>
    <mergeCell ref="A2:A4"/>
    <mergeCell ref="B2:B4"/>
    <mergeCell ref="C2:C4"/>
    <mergeCell ref="D2:D4"/>
    <mergeCell ref="E2:E4"/>
    <mergeCell ref="F2:F4"/>
    <mergeCell ref="G2:G4"/>
    <mergeCell ref="H2:H4"/>
    <mergeCell ref="I2:I4"/>
    <mergeCell ref="J2:J4"/>
    <mergeCell ref="K3:K4"/>
    <mergeCell ref="P3:P4"/>
    <mergeCell ref="Q3:Q4"/>
    <mergeCell ref="R3:R4"/>
    <mergeCell ref="S3:S4"/>
    <mergeCell ref="T3:T4"/>
    <mergeCell ref="U3:U4"/>
    <mergeCell ref="V2:V4"/>
    <mergeCell ref="W2:W4"/>
    <mergeCell ref="X2:X4"/>
    <mergeCell ref="Y2:Y4"/>
    <mergeCell ref="Z2:Z4"/>
  </mergeCells>
  <printOptions horizontalCentered="1"/>
  <pageMargins left="0.156944444444444" right="0.161111111111111" top="0.511805555555556" bottom="0.590277777777778" header="0.393055555555556" footer="0.5"/>
  <pageSetup paperSize="8" scale="8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2"/>
  <sheetViews>
    <sheetView topLeftCell="A2" workbookViewId="0">
      <selection activeCell="Z2" sqref="Z2:Z4"/>
    </sheetView>
  </sheetViews>
  <sheetFormatPr defaultColWidth="9" defaultRowHeight="14.25"/>
  <cols>
    <col min="1" max="1" width="5" customWidth="1"/>
    <col min="2" max="2" width="5" style="5" customWidth="1"/>
    <col min="5" max="5" width="4.75" customWidth="1"/>
    <col min="6" max="6" width="23.25" customWidth="1"/>
    <col min="11" max="11" width="11" style="6" customWidth="1"/>
    <col min="12" max="12" width="9" style="6"/>
    <col min="13" max="13" width="9" style="7"/>
    <col min="14" max="14" width="0.5" style="6" customWidth="1"/>
    <col min="15" max="16" width="9" style="6" hidden="1" customWidth="1"/>
    <col min="17" max="17" width="9" style="7"/>
    <col min="18" max="18" width="8" style="6" customWidth="1"/>
    <col min="19" max="20" width="9" style="6" hidden="1" customWidth="1"/>
    <col min="21" max="21" width="11.25" style="6" hidden="1" customWidth="1"/>
    <col min="22" max="22" width="11.375" customWidth="1"/>
    <col min="23" max="23" width="23.875" customWidth="1"/>
    <col min="24" max="24" width="24.375" customWidth="1"/>
  </cols>
  <sheetData>
    <row r="1" ht="56" customHeight="1" spans="1:24">
      <c r="A1" s="8" t="s">
        <v>488</v>
      </c>
      <c r="B1" s="8"/>
      <c r="C1" s="8"/>
      <c r="D1" s="8"/>
      <c r="E1" s="8"/>
      <c r="F1" s="8"/>
      <c r="G1" s="8"/>
      <c r="H1" s="8"/>
      <c r="I1" s="8"/>
      <c r="J1" s="8"/>
      <c r="K1" s="8"/>
      <c r="L1" s="8"/>
      <c r="M1" s="64"/>
      <c r="N1" s="8"/>
      <c r="O1" s="8"/>
      <c r="P1" s="8"/>
      <c r="Q1" s="70"/>
      <c r="R1" s="8"/>
      <c r="S1" s="8"/>
      <c r="T1" s="8"/>
      <c r="U1" s="8"/>
      <c r="V1" s="8"/>
      <c r="W1" s="8"/>
      <c r="X1" s="8"/>
    </row>
    <row r="2" ht="33" customHeight="1" spans="1:24">
      <c r="A2" s="9" t="s">
        <v>1</v>
      </c>
      <c r="B2" s="10" t="s">
        <v>2</v>
      </c>
      <c r="C2" s="10" t="s">
        <v>489</v>
      </c>
      <c r="D2" s="11" t="s">
        <v>490</v>
      </c>
      <c r="E2" s="11" t="s">
        <v>491</v>
      </c>
      <c r="F2" s="11" t="s">
        <v>492</v>
      </c>
      <c r="G2" s="11" t="s">
        <v>7</v>
      </c>
      <c r="H2" s="11" t="s">
        <v>8</v>
      </c>
      <c r="I2" s="11" t="s">
        <v>9</v>
      </c>
      <c r="J2" s="11" t="s">
        <v>10</v>
      </c>
      <c r="K2" s="11" t="s">
        <v>11</v>
      </c>
      <c r="L2" s="11"/>
      <c r="M2" s="65"/>
      <c r="N2" s="11"/>
      <c r="O2" s="11"/>
      <c r="P2" s="11"/>
      <c r="Q2" s="66"/>
      <c r="R2" s="11"/>
      <c r="S2" s="11"/>
      <c r="T2" s="11"/>
      <c r="U2" s="11"/>
      <c r="V2" s="11" t="s">
        <v>12</v>
      </c>
      <c r="W2" s="11" t="s">
        <v>13</v>
      </c>
      <c r="X2" s="11" t="s">
        <v>14</v>
      </c>
    </row>
    <row r="3" ht="33" customHeight="1" spans="1:24">
      <c r="A3" s="12"/>
      <c r="B3" s="13"/>
      <c r="C3" s="13"/>
      <c r="D3" s="14"/>
      <c r="E3" s="14"/>
      <c r="F3" s="14"/>
      <c r="G3" s="11"/>
      <c r="H3" s="11"/>
      <c r="I3" s="11"/>
      <c r="J3" s="11"/>
      <c r="K3" s="11" t="s">
        <v>17</v>
      </c>
      <c r="L3" s="11" t="s">
        <v>18</v>
      </c>
      <c r="M3" s="65"/>
      <c r="N3" s="11"/>
      <c r="O3" s="11"/>
      <c r="P3" s="11" t="s">
        <v>19</v>
      </c>
      <c r="Q3" s="66" t="s">
        <v>20</v>
      </c>
      <c r="R3" s="11" t="s">
        <v>21</v>
      </c>
      <c r="S3" s="11" t="s">
        <v>22</v>
      </c>
      <c r="T3" s="11" t="s">
        <v>23</v>
      </c>
      <c r="U3" s="11" t="s">
        <v>24</v>
      </c>
      <c r="V3" s="11"/>
      <c r="W3" s="11"/>
      <c r="X3" s="11"/>
    </row>
    <row r="4" ht="36" customHeight="1" spans="1:24">
      <c r="A4" s="12"/>
      <c r="B4" s="13"/>
      <c r="C4" s="13"/>
      <c r="D4" s="14"/>
      <c r="E4" s="14"/>
      <c r="F4" s="14"/>
      <c r="G4" s="11"/>
      <c r="H4" s="11"/>
      <c r="I4" s="11"/>
      <c r="J4" s="11"/>
      <c r="K4" s="11"/>
      <c r="L4" s="11" t="s">
        <v>25</v>
      </c>
      <c r="M4" s="66" t="s">
        <v>26</v>
      </c>
      <c r="N4" s="11" t="s">
        <v>27</v>
      </c>
      <c r="O4" s="11" t="s">
        <v>28</v>
      </c>
      <c r="P4" s="11"/>
      <c r="Q4" s="66"/>
      <c r="R4" s="11"/>
      <c r="S4" s="11"/>
      <c r="T4" s="11"/>
      <c r="U4" s="11"/>
      <c r="V4" s="11"/>
      <c r="W4" s="11"/>
      <c r="X4" s="11"/>
    </row>
    <row r="5" ht="29" customHeight="1" spans="1:24">
      <c r="A5" s="15" t="s">
        <v>493</v>
      </c>
      <c r="B5" s="16"/>
      <c r="C5" s="15"/>
      <c r="D5" s="15"/>
      <c r="E5" s="15"/>
      <c r="F5" s="15"/>
      <c r="G5" s="16"/>
      <c r="H5" s="16"/>
      <c r="I5" s="16"/>
      <c r="J5" s="16"/>
      <c r="K5" s="59">
        <v>24336.66</v>
      </c>
      <c r="L5" s="59">
        <v>7571</v>
      </c>
      <c r="M5" s="59">
        <v>2500</v>
      </c>
      <c r="N5" s="59">
        <v>0</v>
      </c>
      <c r="O5" s="59">
        <v>0</v>
      </c>
      <c r="P5" s="59">
        <v>0</v>
      </c>
      <c r="Q5" s="71">
        <v>5000</v>
      </c>
      <c r="R5" s="59">
        <v>600</v>
      </c>
      <c r="S5" s="59">
        <v>0</v>
      </c>
      <c r="T5" s="59">
        <v>894</v>
      </c>
      <c r="U5" s="59">
        <v>7771.66</v>
      </c>
      <c r="V5" s="16"/>
      <c r="W5" s="16"/>
      <c r="X5" s="16"/>
    </row>
    <row r="6" s="1" customFormat="1" ht="29" customHeight="1" spans="1:24">
      <c r="A6" s="17" t="s">
        <v>494</v>
      </c>
      <c r="B6" s="18"/>
      <c r="C6" s="18"/>
      <c r="D6" s="18"/>
      <c r="E6" s="18"/>
      <c r="F6" s="40"/>
      <c r="G6" s="41"/>
      <c r="H6" s="41"/>
      <c r="I6" s="60"/>
      <c r="J6" s="60"/>
      <c r="K6" s="59">
        <v>22585.59</v>
      </c>
      <c r="L6" s="61">
        <v>6691</v>
      </c>
      <c r="M6" s="61">
        <v>2000</v>
      </c>
      <c r="N6" s="61">
        <v>0</v>
      </c>
      <c r="O6" s="61">
        <v>0</v>
      </c>
      <c r="P6" s="61">
        <v>0</v>
      </c>
      <c r="Q6" s="72">
        <v>4810</v>
      </c>
      <c r="R6" s="61">
        <v>600</v>
      </c>
      <c r="S6" s="61">
        <v>0</v>
      </c>
      <c r="T6" s="61">
        <v>894</v>
      </c>
      <c r="U6" s="61">
        <v>7472.11</v>
      </c>
      <c r="V6" s="60"/>
      <c r="W6" s="75"/>
      <c r="X6" s="76"/>
    </row>
    <row r="7" s="1" customFormat="1" ht="29" customHeight="1" spans="1:24">
      <c r="A7" s="19" t="s">
        <v>31</v>
      </c>
      <c r="B7" s="20"/>
      <c r="C7" s="20"/>
      <c r="D7" s="20"/>
      <c r="E7" s="20"/>
      <c r="F7" s="42"/>
      <c r="G7" s="43"/>
      <c r="H7" s="43"/>
      <c r="I7" s="43"/>
      <c r="J7" s="43"/>
      <c r="K7" s="62">
        <v>12075.27</v>
      </c>
      <c r="L7" s="63">
        <v>4214</v>
      </c>
      <c r="M7" s="63">
        <v>1800</v>
      </c>
      <c r="N7" s="63">
        <v>0</v>
      </c>
      <c r="O7" s="63">
        <v>0</v>
      </c>
      <c r="P7" s="63">
        <v>0</v>
      </c>
      <c r="Q7" s="73">
        <v>1597</v>
      </c>
      <c r="R7" s="63">
        <v>600</v>
      </c>
      <c r="S7" s="63">
        <v>0</v>
      </c>
      <c r="T7" s="63">
        <v>0</v>
      </c>
      <c r="U7" s="62">
        <v>3845.79</v>
      </c>
      <c r="V7" s="43"/>
      <c r="W7" s="43"/>
      <c r="X7" s="77"/>
    </row>
    <row r="8" ht="142" customHeight="1" spans="1:24">
      <c r="A8" s="21">
        <v>1</v>
      </c>
      <c r="B8" s="22"/>
      <c r="C8" s="23" t="s">
        <v>33</v>
      </c>
      <c r="D8" s="23" t="s">
        <v>34</v>
      </c>
      <c r="E8" s="23" t="s">
        <v>35</v>
      </c>
      <c r="F8" s="23" t="s">
        <v>36</v>
      </c>
      <c r="G8" s="44" t="s">
        <v>37</v>
      </c>
      <c r="H8" s="23" t="s">
        <v>38</v>
      </c>
      <c r="I8" s="23" t="s">
        <v>39</v>
      </c>
      <c r="J8" s="23" t="s">
        <v>40</v>
      </c>
      <c r="K8" s="50">
        <v>850</v>
      </c>
      <c r="L8" s="50">
        <v>850</v>
      </c>
      <c r="M8" s="52"/>
      <c r="N8" s="50"/>
      <c r="O8" s="50"/>
      <c r="P8" s="50"/>
      <c r="Q8" s="52"/>
      <c r="R8" s="50"/>
      <c r="S8" s="50"/>
      <c r="T8" s="50"/>
      <c r="U8" s="50"/>
      <c r="V8" s="23" t="s">
        <v>41</v>
      </c>
      <c r="W8" s="78" t="s">
        <v>42</v>
      </c>
      <c r="X8" s="79" t="s">
        <v>495</v>
      </c>
    </row>
    <row r="9" ht="133" customHeight="1" spans="1:24">
      <c r="A9" s="21">
        <v>2</v>
      </c>
      <c r="B9" s="22"/>
      <c r="C9" s="23" t="s">
        <v>33</v>
      </c>
      <c r="D9" s="23" t="s">
        <v>46</v>
      </c>
      <c r="E9" s="23" t="s">
        <v>35</v>
      </c>
      <c r="F9" s="23" t="s">
        <v>47</v>
      </c>
      <c r="G9" s="44" t="s">
        <v>48</v>
      </c>
      <c r="H9" s="23" t="s">
        <v>38</v>
      </c>
      <c r="I9" s="23" t="s">
        <v>49</v>
      </c>
      <c r="J9" s="23" t="s">
        <v>40</v>
      </c>
      <c r="K9" s="50">
        <v>100</v>
      </c>
      <c r="L9" s="50">
        <v>100</v>
      </c>
      <c r="M9" s="52"/>
      <c r="N9" s="50"/>
      <c r="O9" s="50"/>
      <c r="P9" s="50"/>
      <c r="Q9" s="52"/>
      <c r="R9" s="50"/>
      <c r="S9" s="50"/>
      <c r="T9" s="50"/>
      <c r="U9" s="50"/>
      <c r="V9" s="23" t="s">
        <v>50</v>
      </c>
      <c r="W9" s="78" t="s">
        <v>51</v>
      </c>
      <c r="X9" s="79" t="s">
        <v>496</v>
      </c>
    </row>
    <row r="10" s="2" customFormat="1" ht="277" customHeight="1" spans="1:24">
      <c r="A10" s="21">
        <v>3</v>
      </c>
      <c r="B10" s="24"/>
      <c r="C10" s="25" t="s">
        <v>53</v>
      </c>
      <c r="D10" s="25" t="s">
        <v>54</v>
      </c>
      <c r="E10" s="25" t="s">
        <v>55</v>
      </c>
      <c r="F10" s="25" t="s">
        <v>497</v>
      </c>
      <c r="G10" s="45"/>
      <c r="H10" s="25" t="s">
        <v>57</v>
      </c>
      <c r="I10" s="25" t="s">
        <v>58</v>
      </c>
      <c r="J10" s="25" t="s">
        <v>59</v>
      </c>
      <c r="K10" s="52">
        <v>593.76</v>
      </c>
      <c r="L10" s="52">
        <v>550</v>
      </c>
      <c r="M10" s="52"/>
      <c r="N10" s="52"/>
      <c r="O10" s="52"/>
      <c r="P10" s="52"/>
      <c r="Q10" s="52"/>
      <c r="R10" s="52"/>
      <c r="S10" s="52"/>
      <c r="T10" s="52"/>
      <c r="U10" s="52">
        <v>43.76</v>
      </c>
      <c r="V10" s="25" t="s">
        <v>60</v>
      </c>
      <c r="W10" s="80" t="s">
        <v>61</v>
      </c>
      <c r="X10" s="80" t="s">
        <v>498</v>
      </c>
    </row>
    <row r="11" ht="138" customHeight="1" spans="1:24">
      <c r="A11" s="21">
        <v>6</v>
      </c>
      <c r="B11" s="22"/>
      <c r="C11" s="23" t="s">
        <v>53</v>
      </c>
      <c r="D11" s="23" t="s">
        <v>86</v>
      </c>
      <c r="E11" s="23" t="s">
        <v>35</v>
      </c>
      <c r="F11" s="23" t="s">
        <v>87</v>
      </c>
      <c r="G11" s="44"/>
      <c r="H11" s="23" t="s">
        <v>88</v>
      </c>
      <c r="I11" s="23" t="s">
        <v>89</v>
      </c>
      <c r="J11" s="23" t="s">
        <v>90</v>
      </c>
      <c r="K11" s="50">
        <v>930.78</v>
      </c>
      <c r="L11" s="50">
        <v>400</v>
      </c>
      <c r="M11" s="50"/>
      <c r="N11" s="50"/>
      <c r="O11" s="50"/>
      <c r="P11" s="50"/>
      <c r="Q11" s="52"/>
      <c r="R11" s="50"/>
      <c r="S11" s="50"/>
      <c r="T11" s="50"/>
      <c r="U11" s="50">
        <v>530.78</v>
      </c>
      <c r="V11" s="23" t="s">
        <v>91</v>
      </c>
      <c r="W11" s="79" t="s">
        <v>92</v>
      </c>
      <c r="X11" s="79" t="s">
        <v>499</v>
      </c>
    </row>
    <row r="12" ht="263" customHeight="1" spans="1:24">
      <c r="A12" s="21">
        <v>7</v>
      </c>
      <c r="B12" s="22"/>
      <c r="C12" s="23" t="s">
        <v>53</v>
      </c>
      <c r="D12" s="23" t="s">
        <v>96</v>
      </c>
      <c r="E12" s="46" t="s">
        <v>35</v>
      </c>
      <c r="F12" s="44" t="s">
        <v>500</v>
      </c>
      <c r="G12" s="47"/>
      <c r="H12" s="26" t="s">
        <v>98</v>
      </c>
      <c r="I12" s="23" t="s">
        <v>99</v>
      </c>
      <c r="J12" s="23" t="s">
        <v>90</v>
      </c>
      <c r="K12" s="50">
        <v>1292.12</v>
      </c>
      <c r="L12" s="50">
        <v>300</v>
      </c>
      <c r="M12" s="50"/>
      <c r="N12" s="50"/>
      <c r="O12" s="50"/>
      <c r="P12" s="50"/>
      <c r="Q12" s="52"/>
      <c r="R12" s="50"/>
      <c r="S12" s="50"/>
      <c r="T12" s="50"/>
      <c r="U12" s="50">
        <v>992.12</v>
      </c>
      <c r="V12" s="26" t="s">
        <v>100</v>
      </c>
      <c r="W12" s="79" t="s">
        <v>101</v>
      </c>
      <c r="X12" s="79" t="s">
        <v>501</v>
      </c>
    </row>
    <row r="13" ht="238" customHeight="1" spans="1:24">
      <c r="A13" s="21">
        <v>8</v>
      </c>
      <c r="B13" s="22"/>
      <c r="C13" s="23" t="s">
        <v>53</v>
      </c>
      <c r="D13" s="26" t="s">
        <v>103</v>
      </c>
      <c r="E13" s="46" t="s">
        <v>35</v>
      </c>
      <c r="F13" s="44" t="s">
        <v>502</v>
      </c>
      <c r="G13" s="44"/>
      <c r="H13" s="23" t="s">
        <v>98</v>
      </c>
      <c r="I13" s="23" t="s">
        <v>105</v>
      </c>
      <c r="J13" s="23" t="s">
        <v>90</v>
      </c>
      <c r="K13" s="50">
        <v>953.27</v>
      </c>
      <c r="L13" s="50">
        <v>447</v>
      </c>
      <c r="M13" s="50"/>
      <c r="N13" s="50"/>
      <c r="O13" s="50"/>
      <c r="P13" s="50"/>
      <c r="Q13" s="52"/>
      <c r="R13" s="50"/>
      <c r="S13" s="50"/>
      <c r="T13" s="50"/>
      <c r="U13" s="50">
        <v>506.27</v>
      </c>
      <c r="V13" s="26" t="s">
        <v>106</v>
      </c>
      <c r="W13" s="79" t="s">
        <v>107</v>
      </c>
      <c r="X13" s="79" t="s">
        <v>503</v>
      </c>
    </row>
    <row r="14" ht="219" customHeight="1" spans="1:24">
      <c r="A14" s="21">
        <v>9</v>
      </c>
      <c r="B14" s="22"/>
      <c r="C14" s="23" t="s">
        <v>53</v>
      </c>
      <c r="D14" s="23" t="s">
        <v>109</v>
      </c>
      <c r="E14" s="23" t="s">
        <v>55</v>
      </c>
      <c r="F14" s="23" t="s">
        <v>110</v>
      </c>
      <c r="G14" s="44"/>
      <c r="H14" s="23" t="s">
        <v>88</v>
      </c>
      <c r="I14" s="23" t="s">
        <v>111</v>
      </c>
      <c r="J14" s="23" t="s">
        <v>90</v>
      </c>
      <c r="K14" s="50">
        <v>63</v>
      </c>
      <c r="L14" s="50">
        <v>63</v>
      </c>
      <c r="M14" s="50"/>
      <c r="N14" s="50"/>
      <c r="O14" s="50"/>
      <c r="P14" s="50"/>
      <c r="Q14" s="52"/>
      <c r="R14" s="50"/>
      <c r="S14" s="50"/>
      <c r="T14" s="50"/>
      <c r="U14" s="50" t="s">
        <v>112</v>
      </c>
      <c r="V14" s="23" t="s">
        <v>113</v>
      </c>
      <c r="W14" s="79" t="s">
        <v>114</v>
      </c>
      <c r="X14" s="79" t="s">
        <v>504</v>
      </c>
    </row>
    <row r="15" ht="208" customHeight="1" spans="1:24">
      <c r="A15" s="21">
        <v>11</v>
      </c>
      <c r="B15" s="22"/>
      <c r="C15" s="23" t="s">
        <v>53</v>
      </c>
      <c r="D15" s="23" t="s">
        <v>126</v>
      </c>
      <c r="E15" s="23" t="s">
        <v>35</v>
      </c>
      <c r="F15" s="23" t="s">
        <v>505</v>
      </c>
      <c r="G15" s="44"/>
      <c r="H15" s="23" t="s">
        <v>128</v>
      </c>
      <c r="I15" s="23" t="s">
        <v>129</v>
      </c>
      <c r="J15" s="23" t="s">
        <v>130</v>
      </c>
      <c r="K15" s="50">
        <v>635.79</v>
      </c>
      <c r="L15" s="50">
        <v>190</v>
      </c>
      <c r="M15" s="52"/>
      <c r="N15" s="50"/>
      <c r="O15" s="50"/>
      <c r="P15" s="50"/>
      <c r="Q15" s="52">
        <v>136</v>
      </c>
      <c r="R15" s="50"/>
      <c r="S15" s="50"/>
      <c r="T15" s="50"/>
      <c r="U15" s="50">
        <v>309.79</v>
      </c>
      <c r="V15" s="23" t="s">
        <v>131</v>
      </c>
      <c r="W15" s="79" t="s">
        <v>132</v>
      </c>
      <c r="X15" s="79" t="s">
        <v>506</v>
      </c>
    </row>
    <row r="16" ht="244" customHeight="1" spans="1:24">
      <c r="A16" s="21">
        <v>17</v>
      </c>
      <c r="B16" s="22"/>
      <c r="C16" s="23" t="s">
        <v>75</v>
      </c>
      <c r="D16" s="23" t="s">
        <v>178</v>
      </c>
      <c r="E16" s="23" t="s">
        <v>35</v>
      </c>
      <c r="F16" s="23" t="s">
        <v>179</v>
      </c>
      <c r="G16" s="44"/>
      <c r="H16" s="23" t="s">
        <v>88</v>
      </c>
      <c r="I16" s="23" t="s">
        <v>180</v>
      </c>
      <c r="J16" s="23" t="s">
        <v>90</v>
      </c>
      <c r="K16" s="50">
        <v>927.51</v>
      </c>
      <c r="L16" s="50">
        <v>400</v>
      </c>
      <c r="M16" s="50"/>
      <c r="N16" s="50"/>
      <c r="O16" s="50"/>
      <c r="P16" s="50"/>
      <c r="Q16" s="52"/>
      <c r="R16" s="50"/>
      <c r="S16" s="50"/>
      <c r="T16" s="50"/>
      <c r="U16" s="50">
        <v>527.51</v>
      </c>
      <c r="V16" s="23" t="s">
        <v>181</v>
      </c>
      <c r="W16" s="79" t="s">
        <v>182</v>
      </c>
      <c r="X16" s="79" t="s">
        <v>507</v>
      </c>
    </row>
    <row r="17" ht="243" customHeight="1" spans="1:24">
      <c r="A17" s="21">
        <v>18</v>
      </c>
      <c r="B17" s="22"/>
      <c r="C17" s="23" t="s">
        <v>75</v>
      </c>
      <c r="D17" s="23" t="s">
        <v>184</v>
      </c>
      <c r="E17" s="23" t="s">
        <v>35</v>
      </c>
      <c r="F17" s="23" t="s">
        <v>185</v>
      </c>
      <c r="G17" s="44"/>
      <c r="H17" s="23" t="s">
        <v>98</v>
      </c>
      <c r="I17" s="23" t="s">
        <v>180</v>
      </c>
      <c r="J17" s="23" t="s">
        <v>90</v>
      </c>
      <c r="K17" s="50">
        <v>215.88</v>
      </c>
      <c r="L17" s="50">
        <v>161</v>
      </c>
      <c r="M17" s="50"/>
      <c r="N17" s="50"/>
      <c r="O17" s="50"/>
      <c r="P17" s="50"/>
      <c r="Q17" s="52"/>
      <c r="R17" s="50"/>
      <c r="S17" s="50"/>
      <c r="T17" s="50"/>
      <c r="U17" s="50">
        <v>54.88</v>
      </c>
      <c r="V17" s="23" t="s">
        <v>186</v>
      </c>
      <c r="W17" s="79" t="s">
        <v>187</v>
      </c>
      <c r="X17" s="79" t="s">
        <v>508</v>
      </c>
    </row>
    <row r="18" ht="352" customHeight="1" spans="1:24">
      <c r="A18" s="21">
        <v>19</v>
      </c>
      <c r="B18" s="22"/>
      <c r="C18" s="23" t="s">
        <v>75</v>
      </c>
      <c r="D18" s="23" t="s">
        <v>189</v>
      </c>
      <c r="E18" s="23" t="s">
        <v>55</v>
      </c>
      <c r="F18" s="44" t="s">
        <v>509</v>
      </c>
      <c r="G18" s="44"/>
      <c r="H18" s="23" t="s">
        <v>88</v>
      </c>
      <c r="I18" s="23" t="s">
        <v>111</v>
      </c>
      <c r="J18" s="23" t="s">
        <v>90</v>
      </c>
      <c r="K18" s="50">
        <v>344</v>
      </c>
      <c r="L18" s="50">
        <v>341</v>
      </c>
      <c r="M18" s="50"/>
      <c r="N18" s="50"/>
      <c r="O18" s="50"/>
      <c r="P18" s="50"/>
      <c r="Q18" s="52"/>
      <c r="R18" s="50"/>
      <c r="S18" s="50"/>
      <c r="T18" s="50"/>
      <c r="U18" s="50">
        <v>3</v>
      </c>
      <c r="V18" s="23" t="s">
        <v>191</v>
      </c>
      <c r="W18" s="79" t="s">
        <v>192</v>
      </c>
      <c r="X18" s="79" t="s">
        <v>510</v>
      </c>
    </row>
    <row r="19" ht="266" customHeight="1" spans="1:24">
      <c r="A19" s="21">
        <v>24</v>
      </c>
      <c r="B19" s="22"/>
      <c r="C19" s="23" t="s">
        <v>75</v>
      </c>
      <c r="D19" s="27" t="s">
        <v>216</v>
      </c>
      <c r="E19" s="46" t="s">
        <v>35</v>
      </c>
      <c r="F19" s="44" t="s">
        <v>217</v>
      </c>
      <c r="G19" s="48"/>
      <c r="H19" s="23" t="s">
        <v>212</v>
      </c>
      <c r="I19" s="23" t="s">
        <v>218</v>
      </c>
      <c r="J19" s="23" t="s">
        <v>219</v>
      </c>
      <c r="K19" s="50">
        <v>74</v>
      </c>
      <c r="L19" s="50">
        <v>74</v>
      </c>
      <c r="M19" s="67"/>
      <c r="N19" s="50"/>
      <c r="O19" s="50"/>
      <c r="P19" s="50"/>
      <c r="Q19" s="52"/>
      <c r="R19" s="50"/>
      <c r="S19" s="50"/>
      <c r="T19" s="50"/>
      <c r="U19" s="50"/>
      <c r="V19" s="81" t="s">
        <v>220</v>
      </c>
      <c r="W19" s="79" t="s">
        <v>221</v>
      </c>
      <c r="X19" s="79" t="s">
        <v>222</v>
      </c>
    </row>
    <row r="20" ht="270" spans="1:24">
      <c r="A20" s="21">
        <v>25</v>
      </c>
      <c r="B20" s="22"/>
      <c r="C20" s="23" t="s">
        <v>75</v>
      </c>
      <c r="D20" s="26" t="s">
        <v>224</v>
      </c>
      <c r="E20" s="26" t="s">
        <v>35</v>
      </c>
      <c r="F20" s="26" t="s">
        <v>511</v>
      </c>
      <c r="G20" s="47"/>
      <c r="H20" s="26" t="s">
        <v>138</v>
      </c>
      <c r="I20" s="47"/>
      <c r="J20" s="23" t="s">
        <v>219</v>
      </c>
      <c r="K20" s="50">
        <v>98</v>
      </c>
      <c r="L20" s="50">
        <v>98</v>
      </c>
      <c r="M20" s="50"/>
      <c r="N20" s="50"/>
      <c r="O20" s="50"/>
      <c r="P20" s="50"/>
      <c r="Q20" s="52"/>
      <c r="R20" s="50"/>
      <c r="S20" s="50"/>
      <c r="T20" s="50"/>
      <c r="U20" s="50"/>
      <c r="V20" s="23" t="s">
        <v>226</v>
      </c>
      <c r="W20" s="79" t="s">
        <v>227</v>
      </c>
      <c r="X20" s="79" t="s">
        <v>512</v>
      </c>
    </row>
    <row r="21" s="2" customFormat="1" ht="286" customHeight="1" spans="1:24">
      <c r="A21" s="21">
        <v>27</v>
      </c>
      <c r="B21" s="24"/>
      <c r="C21" s="25" t="s">
        <v>75</v>
      </c>
      <c r="D21" s="25" t="s">
        <v>236</v>
      </c>
      <c r="E21" s="25" t="s">
        <v>35</v>
      </c>
      <c r="F21" s="45" t="s">
        <v>513</v>
      </c>
      <c r="G21" s="45"/>
      <c r="H21" s="25" t="s">
        <v>238</v>
      </c>
      <c r="I21" s="25" t="s">
        <v>239</v>
      </c>
      <c r="J21" s="25" t="s">
        <v>240</v>
      </c>
      <c r="K21" s="52">
        <v>360.89</v>
      </c>
      <c r="L21" s="52">
        <v>240</v>
      </c>
      <c r="M21" s="52"/>
      <c r="N21" s="52"/>
      <c r="O21" s="52"/>
      <c r="P21" s="52"/>
      <c r="Q21" s="52">
        <v>110</v>
      </c>
      <c r="R21" s="52"/>
      <c r="S21" s="52"/>
      <c r="T21" s="52"/>
      <c r="U21" s="52"/>
      <c r="V21" s="81" t="s">
        <v>241</v>
      </c>
      <c r="W21" s="79" t="s">
        <v>242</v>
      </c>
      <c r="X21" s="79" t="s">
        <v>514</v>
      </c>
    </row>
    <row r="22" s="1" customFormat="1" ht="24" customHeight="1" spans="1:24">
      <c r="A22" s="19" t="s">
        <v>254</v>
      </c>
      <c r="B22" s="20"/>
      <c r="C22" s="20"/>
      <c r="D22" s="20"/>
      <c r="E22" s="20"/>
      <c r="F22" s="42"/>
      <c r="G22" s="43"/>
      <c r="H22" s="49"/>
      <c r="I22" s="49"/>
      <c r="J22" s="49"/>
      <c r="K22" s="43">
        <v>2400.44</v>
      </c>
      <c r="L22" s="43">
        <v>350</v>
      </c>
      <c r="M22" s="68">
        <v>0</v>
      </c>
      <c r="N22" s="43">
        <v>0</v>
      </c>
      <c r="O22" s="43">
        <v>0</v>
      </c>
      <c r="P22" s="43">
        <v>0</v>
      </c>
      <c r="Q22" s="68">
        <v>1000</v>
      </c>
      <c r="R22" s="43">
        <v>0</v>
      </c>
      <c r="S22" s="43">
        <v>0</v>
      </c>
      <c r="T22" s="43">
        <v>0</v>
      </c>
      <c r="U22" s="43">
        <v>1050.44</v>
      </c>
      <c r="V22" s="49"/>
      <c r="W22" s="82"/>
      <c r="X22" s="82"/>
    </row>
    <row r="23" ht="204" customHeight="1" spans="1:24">
      <c r="A23" s="28">
        <v>34</v>
      </c>
      <c r="B23" s="22"/>
      <c r="C23" s="23" t="s">
        <v>266</v>
      </c>
      <c r="D23" s="23" t="s">
        <v>293</v>
      </c>
      <c r="E23" s="23" t="s">
        <v>35</v>
      </c>
      <c r="F23" s="23" t="s">
        <v>515</v>
      </c>
      <c r="G23" s="50"/>
      <c r="H23" s="23" t="s">
        <v>98</v>
      </c>
      <c r="I23" s="23" t="s">
        <v>295</v>
      </c>
      <c r="J23" s="23" t="s">
        <v>90</v>
      </c>
      <c r="K23" s="50">
        <v>399.18</v>
      </c>
      <c r="L23" s="50">
        <v>350</v>
      </c>
      <c r="M23" s="50"/>
      <c r="N23" s="50"/>
      <c r="O23" s="50"/>
      <c r="P23" s="50"/>
      <c r="Q23" s="52"/>
      <c r="R23" s="50"/>
      <c r="S23" s="50"/>
      <c r="T23" s="50"/>
      <c r="U23" s="50">
        <v>49.18</v>
      </c>
      <c r="V23" s="23" t="s">
        <v>296</v>
      </c>
      <c r="W23" s="79" t="s">
        <v>297</v>
      </c>
      <c r="X23" s="79" t="s">
        <v>516</v>
      </c>
    </row>
    <row r="24" s="1" customFormat="1" ht="37" customHeight="1" spans="1:24">
      <c r="A24" s="29" t="s">
        <v>517</v>
      </c>
      <c r="B24" s="30"/>
      <c r="C24" s="30"/>
      <c r="D24" s="30"/>
      <c r="E24" s="30"/>
      <c r="F24" s="51"/>
      <c r="G24" s="43"/>
      <c r="H24" s="49"/>
      <c r="I24" s="49"/>
      <c r="J24" s="49"/>
      <c r="K24" s="43">
        <v>6829.88</v>
      </c>
      <c r="L24" s="43">
        <v>1847</v>
      </c>
      <c r="M24" s="68">
        <v>200</v>
      </c>
      <c r="N24" s="43">
        <v>0</v>
      </c>
      <c r="O24" s="43">
        <v>0</v>
      </c>
      <c r="P24" s="43">
        <v>0</v>
      </c>
      <c r="Q24" s="68">
        <v>1213</v>
      </c>
      <c r="R24" s="43">
        <v>0</v>
      </c>
      <c r="S24" s="43">
        <v>0</v>
      </c>
      <c r="T24" s="43">
        <v>894</v>
      </c>
      <c r="U24" s="43">
        <v>2575.88</v>
      </c>
      <c r="V24" s="43"/>
      <c r="W24" s="82"/>
      <c r="X24" s="82"/>
    </row>
    <row r="25" ht="360" customHeight="1" spans="1:24">
      <c r="A25" s="23">
        <v>35</v>
      </c>
      <c r="B25" s="22"/>
      <c r="C25" s="23" t="s">
        <v>300</v>
      </c>
      <c r="D25" s="23" t="s">
        <v>301</v>
      </c>
      <c r="E25" s="23" t="s">
        <v>35</v>
      </c>
      <c r="F25" s="23" t="s">
        <v>302</v>
      </c>
      <c r="G25" s="50"/>
      <c r="H25" s="23" t="s">
        <v>269</v>
      </c>
      <c r="I25" s="23" t="s">
        <v>303</v>
      </c>
      <c r="J25" s="23" t="s">
        <v>271</v>
      </c>
      <c r="K25" s="23">
        <v>378.2</v>
      </c>
      <c r="L25" s="23">
        <v>350</v>
      </c>
      <c r="M25" s="50"/>
      <c r="N25" s="50"/>
      <c r="O25" s="50"/>
      <c r="P25" s="50"/>
      <c r="Q25" s="52"/>
      <c r="R25" s="50"/>
      <c r="S25" s="50"/>
      <c r="T25" s="50"/>
      <c r="U25" s="50">
        <v>28.2</v>
      </c>
      <c r="V25" s="23" t="s">
        <v>272</v>
      </c>
      <c r="W25" s="79" t="s">
        <v>304</v>
      </c>
      <c r="X25" s="79" t="s">
        <v>518</v>
      </c>
    </row>
    <row r="26" s="2" customFormat="1" ht="291" customHeight="1" spans="1:24">
      <c r="A26" s="23">
        <v>37</v>
      </c>
      <c r="B26" s="24"/>
      <c r="C26" s="25" t="s">
        <v>300</v>
      </c>
      <c r="D26" s="25" t="s">
        <v>313</v>
      </c>
      <c r="E26" s="25" t="s">
        <v>35</v>
      </c>
      <c r="F26" s="25" t="s">
        <v>314</v>
      </c>
      <c r="G26" s="52"/>
      <c r="H26" s="25" t="s">
        <v>57</v>
      </c>
      <c r="I26" s="25" t="s">
        <v>315</v>
      </c>
      <c r="J26" s="25" t="s">
        <v>59</v>
      </c>
      <c r="K26" s="52">
        <v>184.94</v>
      </c>
      <c r="L26" s="52">
        <v>180</v>
      </c>
      <c r="M26" s="52"/>
      <c r="N26" s="52"/>
      <c r="O26" s="52"/>
      <c r="P26" s="52"/>
      <c r="Q26" s="52"/>
      <c r="R26" s="52"/>
      <c r="S26" s="52"/>
      <c r="T26" s="52"/>
      <c r="U26" s="52">
        <v>4.94</v>
      </c>
      <c r="V26" s="25" t="s">
        <v>316</v>
      </c>
      <c r="W26" s="80" t="s">
        <v>317</v>
      </c>
      <c r="X26" s="80" t="s">
        <v>519</v>
      </c>
    </row>
    <row r="27" s="2" customFormat="1" ht="218" customHeight="1" spans="1:24">
      <c r="A27" s="23">
        <v>40</v>
      </c>
      <c r="B27" s="24"/>
      <c r="C27" s="25" t="s">
        <v>300</v>
      </c>
      <c r="D27" s="25" t="s">
        <v>334</v>
      </c>
      <c r="E27" s="25" t="s">
        <v>35</v>
      </c>
      <c r="F27" s="25" t="s">
        <v>520</v>
      </c>
      <c r="G27" s="52"/>
      <c r="H27" s="25" t="s">
        <v>336</v>
      </c>
      <c r="I27" s="25" t="s">
        <v>337</v>
      </c>
      <c r="J27" s="25" t="s">
        <v>80</v>
      </c>
      <c r="K27" s="52">
        <v>393</v>
      </c>
      <c r="L27" s="52">
        <v>350</v>
      </c>
      <c r="M27" s="52"/>
      <c r="N27" s="52"/>
      <c r="O27" s="52"/>
      <c r="P27" s="52"/>
      <c r="Q27" s="52"/>
      <c r="R27" s="52"/>
      <c r="S27" s="52"/>
      <c r="T27" s="52"/>
      <c r="U27" s="52">
        <v>43</v>
      </c>
      <c r="V27" s="25" t="s">
        <v>521</v>
      </c>
      <c r="W27" s="80" t="s">
        <v>339</v>
      </c>
      <c r="X27" s="83" t="s">
        <v>522</v>
      </c>
    </row>
    <row r="28" ht="312.75" spans="1:24">
      <c r="A28" s="23">
        <v>42</v>
      </c>
      <c r="B28" s="22"/>
      <c r="C28" s="23" t="s">
        <v>300</v>
      </c>
      <c r="D28" s="23" t="s">
        <v>346</v>
      </c>
      <c r="E28" s="23" t="s">
        <v>35</v>
      </c>
      <c r="F28" s="23" t="s">
        <v>523</v>
      </c>
      <c r="G28" s="50"/>
      <c r="H28" s="23" t="s">
        <v>348</v>
      </c>
      <c r="I28" s="23">
        <v>2023</v>
      </c>
      <c r="J28" s="23" t="s">
        <v>140</v>
      </c>
      <c r="K28" s="50">
        <v>387.01</v>
      </c>
      <c r="L28" s="50">
        <v>350</v>
      </c>
      <c r="M28" s="50"/>
      <c r="N28" s="50"/>
      <c r="O28" s="50"/>
      <c r="P28" s="50"/>
      <c r="Q28" s="52"/>
      <c r="R28" s="50"/>
      <c r="S28" s="50"/>
      <c r="T28" s="50"/>
      <c r="U28" s="50">
        <v>37.01</v>
      </c>
      <c r="V28" s="23" t="s">
        <v>349</v>
      </c>
      <c r="W28" s="79" t="s">
        <v>350</v>
      </c>
      <c r="X28" s="79" t="s">
        <v>524</v>
      </c>
    </row>
    <row r="29" ht="260" customHeight="1" spans="1:24">
      <c r="A29" s="23">
        <v>46</v>
      </c>
      <c r="B29" s="22"/>
      <c r="C29" s="23" t="s">
        <v>362</v>
      </c>
      <c r="D29" s="23" t="s">
        <v>369</v>
      </c>
      <c r="E29" s="23" t="s">
        <v>35</v>
      </c>
      <c r="F29" s="44" t="s">
        <v>370</v>
      </c>
      <c r="G29" s="50"/>
      <c r="H29" s="23" t="s">
        <v>371</v>
      </c>
      <c r="I29" s="23" t="s">
        <v>69</v>
      </c>
      <c r="J29" s="23" t="s">
        <v>372</v>
      </c>
      <c r="K29" s="50">
        <v>198.04</v>
      </c>
      <c r="L29" s="50">
        <v>170</v>
      </c>
      <c r="M29" s="52"/>
      <c r="N29" s="50"/>
      <c r="O29" s="50"/>
      <c r="P29" s="50"/>
      <c r="Q29" s="52"/>
      <c r="R29" s="50"/>
      <c r="S29" s="50"/>
      <c r="T29" s="50"/>
      <c r="U29" s="50">
        <v>28.04</v>
      </c>
      <c r="V29" s="23" t="s">
        <v>373</v>
      </c>
      <c r="W29" s="79" t="s">
        <v>374</v>
      </c>
      <c r="X29" s="82" t="s">
        <v>375</v>
      </c>
    </row>
    <row r="30" ht="115" customHeight="1" spans="1:24">
      <c r="A30" s="23">
        <v>50</v>
      </c>
      <c r="B30" s="22"/>
      <c r="C30" s="23" t="s">
        <v>300</v>
      </c>
      <c r="D30" s="23" t="s">
        <v>399</v>
      </c>
      <c r="E30" s="23" t="s">
        <v>35</v>
      </c>
      <c r="F30" s="23" t="s">
        <v>525</v>
      </c>
      <c r="G30" s="23"/>
      <c r="H30" s="23" t="s">
        <v>38</v>
      </c>
      <c r="I30" s="23">
        <v>2023</v>
      </c>
      <c r="J30" s="23" t="s">
        <v>219</v>
      </c>
      <c r="K30" s="23">
        <v>97</v>
      </c>
      <c r="L30" s="23">
        <v>97</v>
      </c>
      <c r="M30" s="25"/>
      <c r="N30" s="50"/>
      <c r="O30" s="50"/>
      <c r="P30" s="50"/>
      <c r="Q30" s="52"/>
      <c r="R30" s="50"/>
      <c r="S30" s="50"/>
      <c r="T30" s="50"/>
      <c r="U30" s="50"/>
      <c r="V30" s="23" t="s">
        <v>401</v>
      </c>
      <c r="W30" s="79" t="s">
        <v>402</v>
      </c>
      <c r="X30" s="79" t="s">
        <v>526</v>
      </c>
    </row>
    <row r="31" s="2" customFormat="1" ht="203" customHeight="1" spans="1:24">
      <c r="A31" s="23">
        <v>51</v>
      </c>
      <c r="B31" s="24"/>
      <c r="C31" s="25" t="s">
        <v>362</v>
      </c>
      <c r="D31" s="25" t="s">
        <v>404</v>
      </c>
      <c r="E31" s="25" t="s">
        <v>35</v>
      </c>
      <c r="F31" s="45" t="s">
        <v>527</v>
      </c>
      <c r="G31" s="52"/>
      <c r="H31" s="25" t="s">
        <v>286</v>
      </c>
      <c r="I31" s="25" t="s">
        <v>406</v>
      </c>
      <c r="J31" s="25" t="s">
        <v>323</v>
      </c>
      <c r="K31" s="52">
        <v>2435.84</v>
      </c>
      <c r="L31" s="52">
        <v>350</v>
      </c>
      <c r="M31" s="52"/>
      <c r="N31" s="52"/>
      <c r="O31" s="52"/>
      <c r="P31" s="52"/>
      <c r="Q31" s="52">
        <v>100</v>
      </c>
      <c r="R31" s="52"/>
      <c r="S31" s="52"/>
      <c r="T31" s="52">
        <v>894</v>
      </c>
      <c r="U31" s="52">
        <v>1091.84</v>
      </c>
      <c r="V31" s="84" t="s">
        <v>528</v>
      </c>
      <c r="W31" s="80" t="s">
        <v>408</v>
      </c>
      <c r="X31" s="80" t="s">
        <v>529</v>
      </c>
    </row>
    <row r="32" s="3" customFormat="1" ht="31" customHeight="1" spans="1:24">
      <c r="A32" s="29" t="s">
        <v>418</v>
      </c>
      <c r="B32" s="30"/>
      <c r="C32" s="30"/>
      <c r="D32" s="30"/>
      <c r="E32" s="30"/>
      <c r="F32" s="51"/>
      <c r="G32" s="43"/>
      <c r="H32" s="49"/>
      <c r="I32" s="49"/>
      <c r="J32" s="49"/>
      <c r="K32" s="43">
        <v>280</v>
      </c>
      <c r="L32" s="43">
        <v>280</v>
      </c>
      <c r="M32" s="68">
        <v>0</v>
      </c>
      <c r="N32" s="43">
        <v>0</v>
      </c>
      <c r="O32" s="43">
        <v>0</v>
      </c>
      <c r="P32" s="43">
        <v>0</v>
      </c>
      <c r="Q32" s="68">
        <v>0</v>
      </c>
      <c r="R32" s="43">
        <v>0</v>
      </c>
      <c r="S32" s="43">
        <v>0</v>
      </c>
      <c r="T32" s="43">
        <v>0</v>
      </c>
      <c r="U32" s="43">
        <v>0</v>
      </c>
      <c r="V32" s="43"/>
      <c r="W32" s="82"/>
      <c r="X32" s="82"/>
    </row>
    <row r="33" ht="115" customHeight="1" spans="1:24">
      <c r="A33" s="23">
        <v>53</v>
      </c>
      <c r="B33" s="22"/>
      <c r="C33" s="23" t="s">
        <v>419</v>
      </c>
      <c r="D33" s="23" t="s">
        <v>419</v>
      </c>
      <c r="E33" s="23" t="s">
        <v>35</v>
      </c>
      <c r="F33" s="23" t="s">
        <v>530</v>
      </c>
      <c r="G33" s="23" t="s">
        <v>421</v>
      </c>
      <c r="H33" s="23" t="s">
        <v>38</v>
      </c>
      <c r="I33" s="23" t="s">
        <v>422</v>
      </c>
      <c r="J33" s="23" t="s">
        <v>40</v>
      </c>
      <c r="K33" s="50">
        <v>280</v>
      </c>
      <c r="L33" s="23">
        <v>280</v>
      </c>
      <c r="M33" s="25"/>
      <c r="N33" s="23"/>
      <c r="O33" s="23"/>
      <c r="P33" s="23"/>
      <c r="Q33" s="25"/>
      <c r="R33" s="23"/>
      <c r="S33" s="23"/>
      <c r="T33" s="23"/>
      <c r="U33" s="23"/>
      <c r="V33" s="23" t="s">
        <v>423</v>
      </c>
      <c r="W33" s="79" t="s">
        <v>424</v>
      </c>
      <c r="X33" s="79" t="s">
        <v>531</v>
      </c>
    </row>
    <row r="34" s="1" customFormat="1" ht="29" customHeight="1" spans="1:24">
      <c r="A34" s="31" t="s">
        <v>426</v>
      </c>
      <c r="B34" s="32"/>
      <c r="C34" s="32"/>
      <c r="D34" s="32"/>
      <c r="E34" s="32"/>
      <c r="F34" s="53"/>
      <c r="G34" s="54"/>
      <c r="H34" s="55"/>
      <c r="I34" s="55"/>
      <c r="J34" s="55"/>
      <c r="K34" s="54">
        <v>650</v>
      </c>
      <c r="L34" s="54">
        <v>150</v>
      </c>
      <c r="M34" s="54">
        <v>500</v>
      </c>
      <c r="N34" s="54">
        <v>0</v>
      </c>
      <c r="O34" s="54">
        <v>0</v>
      </c>
      <c r="P34" s="54">
        <v>0</v>
      </c>
      <c r="Q34" s="74">
        <v>0</v>
      </c>
      <c r="R34" s="54">
        <v>0</v>
      </c>
      <c r="S34" s="54">
        <v>0</v>
      </c>
      <c r="T34" s="54">
        <v>0</v>
      </c>
      <c r="U34" s="54">
        <v>0</v>
      </c>
      <c r="V34" s="54"/>
      <c r="W34" s="85"/>
      <c r="X34" s="85"/>
    </row>
    <row r="35" s="1" customFormat="1" ht="26" customHeight="1" spans="1:24">
      <c r="A35" s="33" t="s">
        <v>427</v>
      </c>
      <c r="B35" s="34"/>
      <c r="C35" s="34"/>
      <c r="D35" s="34"/>
      <c r="E35" s="34"/>
      <c r="F35" s="56"/>
      <c r="G35" s="43"/>
      <c r="H35" s="49"/>
      <c r="I35" s="49"/>
      <c r="J35" s="49"/>
      <c r="K35" s="43">
        <v>150</v>
      </c>
      <c r="L35" s="43">
        <v>150</v>
      </c>
      <c r="M35" s="68">
        <v>0</v>
      </c>
      <c r="N35" s="43">
        <v>0</v>
      </c>
      <c r="O35" s="43">
        <v>0</v>
      </c>
      <c r="P35" s="43">
        <v>0</v>
      </c>
      <c r="Q35" s="68">
        <v>0</v>
      </c>
      <c r="R35" s="43">
        <v>0</v>
      </c>
      <c r="S35" s="43">
        <v>0</v>
      </c>
      <c r="T35" s="43">
        <v>0</v>
      </c>
      <c r="U35" s="43">
        <v>0</v>
      </c>
      <c r="V35" s="43"/>
      <c r="W35" s="82"/>
      <c r="X35" s="82"/>
    </row>
    <row r="36" ht="204" customHeight="1" spans="1:24">
      <c r="A36" s="23">
        <v>54</v>
      </c>
      <c r="B36" s="22"/>
      <c r="C36" s="23" t="s">
        <v>429</v>
      </c>
      <c r="D36" s="23" t="s">
        <v>430</v>
      </c>
      <c r="E36" s="23" t="s">
        <v>35</v>
      </c>
      <c r="F36" s="23" t="s">
        <v>532</v>
      </c>
      <c r="G36" s="23" t="s">
        <v>432</v>
      </c>
      <c r="H36" s="23" t="s">
        <v>433</v>
      </c>
      <c r="I36" s="23" t="s">
        <v>434</v>
      </c>
      <c r="J36" s="23" t="s">
        <v>40</v>
      </c>
      <c r="K36" s="23">
        <v>150</v>
      </c>
      <c r="L36" s="23">
        <v>150</v>
      </c>
      <c r="M36" s="25"/>
      <c r="N36" s="23"/>
      <c r="O36" s="23"/>
      <c r="P36" s="23"/>
      <c r="Q36" s="25"/>
      <c r="R36" s="23"/>
      <c r="S36" s="23"/>
      <c r="T36" s="50"/>
      <c r="U36" s="50"/>
      <c r="V36" s="81" t="s">
        <v>435</v>
      </c>
      <c r="W36" s="79" t="s">
        <v>436</v>
      </c>
      <c r="X36" s="79" t="s">
        <v>437</v>
      </c>
    </row>
    <row r="37" s="1" customFormat="1" ht="24" customHeight="1" spans="1:24">
      <c r="A37" s="35" t="s">
        <v>448</v>
      </c>
      <c r="B37" s="35"/>
      <c r="C37" s="35"/>
      <c r="D37" s="35"/>
      <c r="E37" s="35"/>
      <c r="F37" s="35"/>
      <c r="G37" s="54"/>
      <c r="H37" s="55"/>
      <c r="I37" s="55"/>
      <c r="J37" s="55"/>
      <c r="K37" s="54">
        <v>989.55</v>
      </c>
      <c r="L37" s="54">
        <v>500</v>
      </c>
      <c r="M37" s="69">
        <v>0</v>
      </c>
      <c r="N37" s="54">
        <v>0</v>
      </c>
      <c r="O37" s="54">
        <v>0</v>
      </c>
      <c r="P37" s="54">
        <v>0</v>
      </c>
      <c r="Q37" s="74">
        <v>190</v>
      </c>
      <c r="R37" s="54">
        <v>0</v>
      </c>
      <c r="S37" s="54">
        <v>0</v>
      </c>
      <c r="T37" s="54">
        <v>0</v>
      </c>
      <c r="U37" s="54">
        <v>299.55</v>
      </c>
      <c r="V37" s="54"/>
      <c r="W37" s="85"/>
      <c r="X37" s="85"/>
    </row>
    <row r="38" s="4" customFormat="1" ht="23" customHeight="1" spans="1:24">
      <c r="A38" s="36" t="s">
        <v>449</v>
      </c>
      <c r="B38" s="37"/>
      <c r="C38" s="37"/>
      <c r="D38" s="37"/>
      <c r="E38" s="37"/>
      <c r="F38" s="57"/>
      <c r="G38" s="50"/>
      <c r="H38" s="23"/>
      <c r="I38" s="23"/>
      <c r="J38" s="23"/>
      <c r="K38" s="50">
        <v>699.55</v>
      </c>
      <c r="L38" s="50">
        <v>500</v>
      </c>
      <c r="M38" s="52">
        <v>0</v>
      </c>
      <c r="N38" s="50">
        <v>0</v>
      </c>
      <c r="O38" s="50">
        <v>0</v>
      </c>
      <c r="P38" s="50">
        <v>0</v>
      </c>
      <c r="Q38" s="52">
        <v>90</v>
      </c>
      <c r="R38" s="50">
        <v>0</v>
      </c>
      <c r="S38" s="50">
        <v>0</v>
      </c>
      <c r="T38" s="50">
        <v>0</v>
      </c>
      <c r="U38" s="50">
        <v>109.55</v>
      </c>
      <c r="V38" s="50"/>
      <c r="W38" s="79"/>
      <c r="X38" s="79"/>
    </row>
    <row r="39" ht="191" customHeight="1" spans="1:24">
      <c r="A39" s="23">
        <v>56</v>
      </c>
      <c r="B39" s="22"/>
      <c r="C39" s="23" t="s">
        <v>451</v>
      </c>
      <c r="D39" s="25" t="s">
        <v>452</v>
      </c>
      <c r="E39" s="25" t="s">
        <v>35</v>
      </c>
      <c r="F39" s="25" t="s">
        <v>453</v>
      </c>
      <c r="G39" s="25"/>
      <c r="H39" s="25" t="s">
        <v>88</v>
      </c>
      <c r="I39" s="25" t="s">
        <v>454</v>
      </c>
      <c r="J39" s="25" t="s">
        <v>455</v>
      </c>
      <c r="K39" s="25">
        <v>598.55</v>
      </c>
      <c r="L39" s="25">
        <v>500</v>
      </c>
      <c r="M39" s="25"/>
      <c r="N39" s="25"/>
      <c r="O39" s="52"/>
      <c r="P39" s="52"/>
      <c r="Q39" s="52"/>
      <c r="R39" s="52"/>
      <c r="S39" s="52"/>
      <c r="T39" s="52"/>
      <c r="U39" s="52">
        <v>98.55</v>
      </c>
      <c r="V39" s="25" t="s">
        <v>456</v>
      </c>
      <c r="W39" s="80" t="s">
        <v>457</v>
      </c>
      <c r="X39" s="80" t="s">
        <v>533</v>
      </c>
    </row>
    <row r="40" s="1" customFormat="1" ht="24" customHeight="1" spans="1:24">
      <c r="A40" s="38" t="s">
        <v>476</v>
      </c>
      <c r="B40" s="39"/>
      <c r="C40" s="39"/>
      <c r="D40" s="39"/>
      <c r="E40" s="39"/>
      <c r="F40" s="58"/>
      <c r="G40" s="54"/>
      <c r="H40" s="55"/>
      <c r="I40" s="55"/>
      <c r="J40" s="55"/>
      <c r="K40" s="54">
        <v>230</v>
      </c>
      <c r="L40" s="54">
        <v>230</v>
      </c>
      <c r="M40" s="69">
        <v>0</v>
      </c>
      <c r="N40" s="54">
        <v>0</v>
      </c>
      <c r="O40" s="54">
        <v>0</v>
      </c>
      <c r="P40" s="54">
        <v>0</v>
      </c>
      <c r="Q40" s="74">
        <v>0</v>
      </c>
      <c r="R40" s="54">
        <v>0</v>
      </c>
      <c r="S40" s="54">
        <v>0</v>
      </c>
      <c r="T40" s="54">
        <v>0</v>
      </c>
      <c r="U40" s="54">
        <v>0</v>
      </c>
      <c r="V40" s="54"/>
      <c r="W40" s="85"/>
      <c r="X40" s="85"/>
    </row>
    <row r="41" s="1" customFormat="1" ht="24" customHeight="1" spans="1:24">
      <c r="A41" s="19" t="s">
        <v>478</v>
      </c>
      <c r="B41" s="20"/>
      <c r="C41" s="20"/>
      <c r="D41" s="20"/>
      <c r="E41" s="20"/>
      <c r="F41" s="42"/>
      <c r="G41" s="43"/>
      <c r="H41" s="49"/>
      <c r="I41" s="49"/>
      <c r="J41" s="49"/>
      <c r="K41" s="43">
        <v>230</v>
      </c>
      <c r="L41" s="43">
        <v>230</v>
      </c>
      <c r="M41" s="68">
        <v>0</v>
      </c>
      <c r="N41" s="43">
        <v>0</v>
      </c>
      <c r="O41" s="43">
        <v>0</v>
      </c>
      <c r="P41" s="43">
        <v>0</v>
      </c>
      <c r="Q41" s="68">
        <v>0</v>
      </c>
      <c r="R41" s="43">
        <v>0</v>
      </c>
      <c r="S41" s="43">
        <v>0</v>
      </c>
      <c r="T41" s="43">
        <v>0</v>
      </c>
      <c r="U41" s="43">
        <v>0</v>
      </c>
      <c r="V41" s="43"/>
      <c r="W41" s="82"/>
      <c r="X41" s="82"/>
    </row>
    <row r="42" ht="189" spans="1:24">
      <c r="A42" s="23">
        <v>59</v>
      </c>
      <c r="B42" s="22"/>
      <c r="C42" s="23" t="s">
        <v>480</v>
      </c>
      <c r="D42" s="23" t="s">
        <v>481</v>
      </c>
      <c r="E42" s="23" t="s">
        <v>35</v>
      </c>
      <c r="F42" s="23" t="s">
        <v>482</v>
      </c>
      <c r="G42" s="23" t="s">
        <v>483</v>
      </c>
      <c r="H42" s="23" t="s">
        <v>38</v>
      </c>
      <c r="I42" s="23" t="s">
        <v>484</v>
      </c>
      <c r="J42" s="23" t="s">
        <v>40</v>
      </c>
      <c r="K42" s="23">
        <v>230</v>
      </c>
      <c r="L42" s="23">
        <v>230</v>
      </c>
      <c r="M42" s="25"/>
      <c r="N42" s="50"/>
      <c r="O42" s="50"/>
      <c r="P42" s="50"/>
      <c r="Q42" s="52"/>
      <c r="R42" s="50"/>
      <c r="S42" s="50"/>
      <c r="T42" s="50"/>
      <c r="U42" s="50"/>
      <c r="V42" s="23" t="s">
        <v>485</v>
      </c>
      <c r="W42" s="78" t="s">
        <v>486</v>
      </c>
      <c r="X42" s="79" t="s">
        <v>534</v>
      </c>
    </row>
  </sheetData>
  <mergeCells count="35">
    <mergeCell ref="A1:X1"/>
    <mergeCell ref="K2:U2"/>
    <mergeCell ref="L3:O3"/>
    <mergeCell ref="A5:F5"/>
    <mergeCell ref="A6:F6"/>
    <mergeCell ref="A7:F7"/>
    <mergeCell ref="A22:F22"/>
    <mergeCell ref="A24:F24"/>
    <mergeCell ref="A32:F32"/>
    <mergeCell ref="A34:F34"/>
    <mergeCell ref="A35:F35"/>
    <mergeCell ref="A37:F37"/>
    <mergeCell ref="A38:F38"/>
    <mergeCell ref="A40:F40"/>
    <mergeCell ref="A41:F41"/>
    <mergeCell ref="A2:A4"/>
    <mergeCell ref="B2:B4"/>
    <mergeCell ref="C2:C4"/>
    <mergeCell ref="D2:D4"/>
    <mergeCell ref="E2:E4"/>
    <mergeCell ref="F2:F4"/>
    <mergeCell ref="G2:G4"/>
    <mergeCell ref="H2:H4"/>
    <mergeCell ref="I2:I4"/>
    <mergeCell ref="J2:J4"/>
    <mergeCell ref="K3:K4"/>
    <mergeCell ref="P3:P4"/>
    <mergeCell ref="Q3:Q4"/>
    <mergeCell ref="R3:R4"/>
    <mergeCell ref="S3:S4"/>
    <mergeCell ref="T3:T4"/>
    <mergeCell ref="U3:U4"/>
    <mergeCell ref="V2:V4"/>
    <mergeCell ref="W2:W4"/>
    <mergeCell ref="X2:X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2022-12-31T07:32:00Z</dcterms:created>
  <dcterms:modified xsi:type="dcterms:W3CDTF">2025-09-26T16:21:05Z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9F9C31526EECE456F14CD6687FB38C1A_43</vt:lpwstr>
  </property>
  <property fmtid="{D5CDD505-2E9C-101B-9397-08002B2CF9AE}" pid="3" name="KSOProductBuildVer">
    <vt:lpwstr>2052-12.8.2.15209</vt:lpwstr>
  </property>
  <property fmtid="{D5CDD505-2E9C-101B-9397-08002B2CF9AE}" pid="4" name="KSOReadingLayout">
    <vt:bool>true</vt:bool>
  </property>
</Properties>
</file>