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tabRatio="727" firstSheet="1" activeTab="2"/>
  </bookViews>
  <sheets>
    <sheet name="总估算表" sheetId="1" state="hidden" r:id="rId1"/>
    <sheet name="总  估  算  表" sheetId="2" r:id="rId2"/>
    <sheet name="一级汇总表" sheetId="3" r:id="rId3"/>
    <sheet name="市政管网工程估算表" sheetId="11" r:id="rId4"/>
    <sheet name="小区室外工程估算表 (3)" sheetId="19" r:id="rId5"/>
    <sheet name="小区室外工程估算表 (2)" sheetId="18" r:id="rId6"/>
    <sheet name="小区室外管网（6）" sheetId="12" r:id="rId7"/>
    <sheet name="1北苑小区4栋" sheetId="4" r:id="rId8"/>
    <sheet name="2明珠C区21栋" sheetId="5" r:id="rId9"/>
    <sheet name="3唐徕湾小区36栋" sheetId="6" r:id="rId10"/>
    <sheet name="4新利小区58栋" sheetId="7" r:id="rId11"/>
    <sheet name="5星河家园34栋" sheetId="8" r:id="rId12"/>
    <sheet name="6鑫河西苑7栋" sheetId="9" r:id="rId13"/>
    <sheet name="7富民苑" sheetId="16" r:id="rId14"/>
    <sheet name="8颐明苑" sheetId="17" r:id="rId15"/>
    <sheet name="自动化平台" sheetId="10" r:id="rId16"/>
    <sheet name="分区计量及入户计量水表" sheetId="13" r:id="rId17"/>
    <sheet name="估算单价计算表" sheetId="15" r:id="rId18"/>
  </sheets>
  <externalReferences>
    <externalReference r:id="rId19"/>
  </externalReferences>
  <definedNames>
    <definedName name="_xlnm._FilterDatabase" localSheetId="4" hidden="1">'小区室外工程估算表 (3)'!$A$1:$K$177</definedName>
    <definedName name="_xlnm._FilterDatabase" localSheetId="5" hidden="1">'小区室外工程估算表 (2)'!$A$1:$K$177</definedName>
    <definedName name="_xlnm._FilterDatabase" localSheetId="7" hidden="1">'1北苑小区4栋'!$A$1:$H$39</definedName>
    <definedName name="_xlnm._FilterDatabase" localSheetId="8" hidden="1">'2明珠C区21栋'!$A$1:$H$153</definedName>
    <definedName name="_xlnm._FilterDatabase" localSheetId="9" hidden="1">'3唐徕湾小区36栋'!$A$1:$H$265</definedName>
    <definedName name="_xlnm._FilterDatabase" localSheetId="10" hidden="1">'4新利小区58栋'!$A$1:$H$394</definedName>
    <definedName name="_xlnm._FilterDatabase" localSheetId="11" hidden="1">'5星河家园34栋'!$A$1:$H$227</definedName>
    <definedName name="_xlnm._FilterDatabase" localSheetId="12" hidden="1">'6鑫河西苑7栋'!$A$1:$H$129</definedName>
    <definedName name="_xlnm._FilterDatabase" localSheetId="13" hidden="1">'7富民苑'!$A$1:$H$5</definedName>
    <definedName name="_xlnm._FilterDatabase" localSheetId="14" hidden="1">'8颐明苑'!$A$1:$H$5</definedName>
    <definedName name="_xlnm.Print_Area" localSheetId="2">一级汇总表!$A$1:$K$40</definedName>
    <definedName name="_xlnm.Print_Area" localSheetId="1">'总  估  算  表'!$A$1:$H$11</definedName>
    <definedName name="_xlnm.Print_Titles" localSheetId="2">一级汇总表!$1:$3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<sst xmlns="http://schemas.openxmlformats.org/spreadsheetml/2006/main" count="6170" uniqueCount="643">
  <si>
    <t>马跑泉沟（青银高速-新民小区段）生态整治工程工程总估算表</t>
  </si>
  <si>
    <t>项</t>
  </si>
  <si>
    <t>目</t>
  </si>
  <si>
    <t>工程或费用名称</t>
  </si>
  <si>
    <t>单位</t>
  </si>
  <si>
    <t>工程量</t>
  </si>
  <si>
    <t>预算金额（万元）</t>
  </si>
  <si>
    <t>技术经济指标（元）</t>
  </si>
  <si>
    <t>一</t>
  </si>
  <si>
    <t>第一部分建安工程费</t>
  </si>
  <si>
    <t>道路工程</t>
  </si>
  <si>
    <t>平方米</t>
  </si>
  <si>
    <t>土方工程</t>
  </si>
  <si>
    <t>立方米</t>
  </si>
  <si>
    <t>雨水、污水</t>
  </si>
  <si>
    <t>米</t>
  </si>
  <si>
    <t>绿化</t>
  </si>
  <si>
    <t>拆迁工程</t>
  </si>
  <si>
    <t>二</t>
  </si>
  <si>
    <t>工程建设其他费用</t>
  </si>
  <si>
    <t>建设单位管理费</t>
  </si>
  <si>
    <t>工程保险费</t>
  </si>
  <si>
    <t>工程勘察费</t>
  </si>
  <si>
    <t>设计费</t>
  </si>
  <si>
    <t>施工图预算编制费</t>
  </si>
  <si>
    <t>施工图审查费</t>
  </si>
  <si>
    <t>工程环境评价费</t>
  </si>
  <si>
    <t>工程监理费</t>
  </si>
  <si>
    <t>场地准备及临时设施费</t>
  </si>
  <si>
    <t>招标代理服务费</t>
  </si>
  <si>
    <t>三</t>
  </si>
  <si>
    <t>预备费（8%）</t>
  </si>
  <si>
    <t>四</t>
  </si>
  <si>
    <t>总金额</t>
  </si>
  <si>
    <t>五</t>
  </si>
  <si>
    <t>利息</t>
  </si>
  <si>
    <t>估算总金额</t>
  </si>
  <si>
    <t>总  估  算  表</t>
  </si>
  <si>
    <t>序号</t>
  </si>
  <si>
    <t>工程及费用名称</t>
  </si>
  <si>
    <t>估算金额（万元）</t>
  </si>
  <si>
    <t xml:space="preserve"> 投资比（%）</t>
  </si>
  <si>
    <t>建筑工程</t>
  </si>
  <si>
    <t>设备工程</t>
  </si>
  <si>
    <t>安装工程</t>
  </si>
  <si>
    <t>其它费用</t>
  </si>
  <si>
    <t>合计</t>
  </si>
  <si>
    <t>工程费</t>
  </si>
  <si>
    <t>预备费</t>
  </si>
  <si>
    <t>项目总投资</t>
  </si>
  <si>
    <t>投资比（%）</t>
  </si>
  <si>
    <t>粮油市场公共卫生间</t>
  </si>
  <si>
    <t>商城公共卫生间</t>
  </si>
  <si>
    <t>平罗县县城供水管网智慧化改造及小区供水管道漏损治理工程投资估算审定表</t>
  </si>
  <si>
    <t>估算价值（万元）</t>
  </si>
  <si>
    <t>设备采购</t>
  </si>
  <si>
    <t>其他费用</t>
  </si>
  <si>
    <t>数量</t>
  </si>
  <si>
    <t>单位价值（元）</t>
  </si>
  <si>
    <t>备注</t>
  </si>
  <si>
    <t>Ⅰ</t>
  </si>
  <si>
    <t>工程费用</t>
  </si>
  <si>
    <t>（一）</t>
  </si>
  <si>
    <t>新利小区</t>
  </si>
  <si>
    <t>室内改造</t>
  </si>
  <si>
    <t>室外改造</t>
  </si>
  <si>
    <t>（二）</t>
  </si>
  <si>
    <t>富民苑</t>
  </si>
  <si>
    <t>（三）</t>
  </si>
  <si>
    <t>颐明苑</t>
  </si>
  <si>
    <t>（四）</t>
  </si>
  <si>
    <t>分区计量</t>
  </si>
  <si>
    <t>DN200分区计量流量计</t>
  </si>
  <si>
    <t>组</t>
  </si>
  <si>
    <t>2</t>
  </si>
  <si>
    <t>DN250 分区计量流量计</t>
  </si>
  <si>
    <t>3</t>
  </si>
  <si>
    <t>DN300 分区计量流量计</t>
  </si>
  <si>
    <t>4</t>
  </si>
  <si>
    <t>DN350 分区计量流量计</t>
  </si>
  <si>
    <t>5</t>
  </si>
  <si>
    <t>DN400 分区计量流量计</t>
  </si>
  <si>
    <t>6</t>
  </si>
  <si>
    <t>DN500 分区计量流量计</t>
  </si>
  <si>
    <t>7</t>
  </si>
  <si>
    <t>DN600 分区计量流量计</t>
  </si>
  <si>
    <t>（五）</t>
  </si>
  <si>
    <t>自动化平台</t>
  </si>
  <si>
    <t>（六）</t>
  </si>
  <si>
    <t>入户计量表</t>
  </si>
  <si>
    <t>入户计量表（只换智能水表）</t>
  </si>
  <si>
    <t>Ⅱ</t>
  </si>
  <si>
    <t>项目建设管理费</t>
  </si>
  <si>
    <t>工程费×1.3%</t>
  </si>
  <si>
    <t>可行性研究报告编制费</t>
  </si>
  <si>
    <t>工程费×0.25%</t>
  </si>
  <si>
    <t>工程费*2.5%</t>
  </si>
  <si>
    <t>建筑信息模型（BIM）技术
应用费用</t>
  </si>
  <si>
    <t>工程费*0.32%</t>
  </si>
  <si>
    <t>测绘费</t>
  </si>
  <si>
    <t>工程费*0.45%</t>
  </si>
  <si>
    <t>工程费*1.5%</t>
  </si>
  <si>
    <t>地质勘察费</t>
  </si>
  <si>
    <t>工程费*0.35%</t>
  </si>
  <si>
    <t>工程费*0.2%</t>
  </si>
  <si>
    <t>工程费*0.15%</t>
  </si>
  <si>
    <t>结算审计费</t>
  </si>
  <si>
    <t>工程费*0.5%</t>
  </si>
  <si>
    <t>招标代理费</t>
  </si>
  <si>
    <t>工程费*0.25%</t>
  </si>
  <si>
    <t>招标控制价编制费</t>
  </si>
  <si>
    <t>控制价审核费</t>
  </si>
  <si>
    <t>水土保持工程投资</t>
  </si>
  <si>
    <t>质量检测试验费</t>
  </si>
  <si>
    <t>工程费*0.3%</t>
  </si>
  <si>
    <t>III</t>
  </si>
  <si>
    <t>预备费（5%）</t>
  </si>
  <si>
    <t>（I+II)的5%</t>
  </si>
  <si>
    <t>IV</t>
  </si>
  <si>
    <t>表5.1-1平罗县旧城市政管网统计表</t>
  </si>
  <si>
    <t>街道名称</t>
  </si>
  <si>
    <t>管径</t>
  </si>
  <si>
    <t>项目名称</t>
  </si>
  <si>
    <t>计量单位</t>
  </si>
  <si>
    <t>拟建工程量</t>
  </si>
  <si>
    <t>材质</t>
  </si>
  <si>
    <t>敷设时间</t>
  </si>
  <si>
    <t>估算单价</t>
  </si>
  <si>
    <t>合价</t>
  </si>
  <si>
    <t>翰林大街</t>
  </si>
  <si>
    <t>DN200</t>
  </si>
  <si>
    <t>翰林大街 DN200（PE100）</t>
  </si>
  <si>
    <t>200</t>
  </si>
  <si>
    <t>灰铸铁</t>
  </si>
  <si>
    <t>1997</t>
  </si>
  <si>
    <t>翰林大街西侧</t>
  </si>
  <si>
    <t>DN400</t>
  </si>
  <si>
    <t>翰林大街西侧 DN400(球墨）</t>
  </si>
  <si>
    <t>1000</t>
  </si>
  <si>
    <t>1998</t>
  </si>
  <si>
    <t>东苑街</t>
  </si>
  <si>
    <t>东苑街 DN400(球墨铸铁）</t>
  </si>
  <si>
    <t>鼓楼东街</t>
  </si>
  <si>
    <t>DN500</t>
  </si>
  <si>
    <t>鼓楼东街 DN500(球墨铸铁）</t>
  </si>
  <si>
    <t>900</t>
  </si>
  <si>
    <t>阳光路(南/旧)</t>
  </si>
  <si>
    <t>阳光路（南/旧）DN400(球墨铸铁)</t>
  </si>
  <si>
    <t>山水大道(路北)</t>
  </si>
  <si>
    <t>DN300</t>
  </si>
  <si>
    <t>山水大道（路北）DN300(球墨铸铁）</t>
  </si>
  <si>
    <t>850</t>
  </si>
  <si>
    <t>350</t>
  </si>
  <si>
    <t>球墨铸铁。无内衬</t>
  </si>
  <si>
    <t>540</t>
  </si>
  <si>
    <t>贺兰山路3-1(北)</t>
  </si>
  <si>
    <t>贺兰山路 3-1（北）DN300(球墨铸铁）</t>
  </si>
  <si>
    <t>1200</t>
  </si>
  <si>
    <t>平罗县供水管网漏损治理工程投资估算一级明细表</t>
  </si>
  <si>
    <t>二、分区计量四级管网（6 个小区室外管网</t>
  </si>
  <si>
    <t>路面破坏/恢复，管道拆除/新建，管道检查井</t>
  </si>
  <si>
    <t>表5.1-3室外工程材料数量表</t>
  </si>
  <si>
    <t>名称</t>
  </si>
  <si>
    <t>工程量内容</t>
  </si>
  <si>
    <t>综合单价</t>
  </si>
  <si>
    <t>小区名称</t>
  </si>
  <si>
    <t>1</t>
  </si>
  <si>
    <t>北苑小区</t>
  </si>
  <si>
    <t>DN50钢塑复合给水管</t>
  </si>
  <si>
    <t>30</t>
  </si>
  <si>
    <t/>
  </si>
  <si>
    <t>DN100球墨铸铁给水管</t>
  </si>
  <si>
    <t>336</t>
  </si>
  <si>
    <t>2150*1100矩形钢混水表井</t>
  </si>
  <si>
    <t>座</t>
  </si>
  <si>
    <t>2400*2400矩形钢混阀门井</t>
  </si>
  <si>
    <t>1400*1400矩形钢混阀门井</t>
  </si>
  <si>
    <t>1400*1400矩形钢混消火栓井</t>
  </si>
  <si>
    <t>SA100/65地下式消火栓</t>
  </si>
  <si>
    <t>个</t>
  </si>
  <si>
    <t>DN100暗杆楔式闸阀</t>
  </si>
  <si>
    <t>DN100智能远传式水表</t>
  </si>
  <si>
    <t>块</t>
  </si>
  <si>
    <t>DN300伸缩蝶阀</t>
  </si>
  <si>
    <t>DN100伸缩蝶阀</t>
  </si>
  <si>
    <t>8</t>
  </si>
  <si>
    <t>DN100止回阀</t>
  </si>
  <si>
    <t>DN300*100三盘三通</t>
  </si>
  <si>
    <t>DN100*100三盘三通</t>
  </si>
  <si>
    <t>DN100*100消火栓三通</t>
  </si>
  <si>
    <t>DN100*50三通</t>
  </si>
  <si>
    <t>DN10090°弯头</t>
  </si>
  <si>
    <t>De315单盘短管</t>
  </si>
  <si>
    <t>DN100单盘短管</t>
  </si>
  <si>
    <t>17</t>
  </si>
  <si>
    <t>破坏并恢复混凝土路面</t>
  </si>
  <si>
    <t>平米</t>
  </si>
  <si>
    <t>820</t>
  </si>
  <si>
    <t>明珠C区</t>
  </si>
  <si>
    <t>98</t>
  </si>
  <si>
    <t>1819</t>
  </si>
  <si>
    <t>DN150球墨铸铁给水管</t>
  </si>
  <si>
    <t>392</t>
  </si>
  <si>
    <t>1800*1800矩形钢混阀门井</t>
  </si>
  <si>
    <t>18</t>
  </si>
  <si>
    <t>DN150智能远传式水表</t>
  </si>
  <si>
    <t>DN200伸缩蝶阀</t>
  </si>
  <si>
    <t>DN150伸缩蝶阀</t>
  </si>
  <si>
    <t>21</t>
  </si>
  <si>
    <t>DN150止回阀</t>
  </si>
  <si>
    <t>DN150*100四盘四通</t>
  </si>
  <si>
    <t>DN200*150三盘三通</t>
  </si>
  <si>
    <t>DN150*150三盘三通</t>
  </si>
  <si>
    <t>DN150*100三盘三通</t>
  </si>
  <si>
    <t>DN150*100消火栓三通</t>
  </si>
  <si>
    <t>DN100*63三通</t>
  </si>
  <si>
    <t>DN15090°弯头</t>
  </si>
  <si>
    <t>DN15045°弯头</t>
  </si>
  <si>
    <t>DN150*100同心异径管</t>
  </si>
  <si>
    <t>De225单盘短管</t>
  </si>
  <si>
    <t>DN150单盘短管</t>
  </si>
  <si>
    <t>26</t>
  </si>
  <si>
    <t>22</t>
  </si>
  <si>
    <t>4900</t>
  </si>
  <si>
    <t>唐徕湾小区</t>
  </si>
  <si>
    <t>178</t>
  </si>
  <si>
    <t>3060</t>
  </si>
  <si>
    <t>636</t>
  </si>
  <si>
    <t>2000*2000矩形钢混阀门井</t>
  </si>
  <si>
    <t>23</t>
  </si>
  <si>
    <t>32</t>
  </si>
  <si>
    <t>9</t>
  </si>
  <si>
    <t>25</t>
  </si>
  <si>
    <t>DN300*150同心异径管</t>
  </si>
  <si>
    <t>49</t>
  </si>
  <si>
    <t>64</t>
  </si>
  <si>
    <t>7980</t>
  </si>
  <si>
    <t>3590</t>
  </si>
  <si>
    <t>1439</t>
  </si>
  <si>
    <t>51</t>
  </si>
  <si>
    <t>54</t>
  </si>
  <si>
    <t>DN200*200四盘四通</t>
  </si>
  <si>
    <t>DN100*50三盘三通</t>
  </si>
  <si>
    <t>DN50*50三盘三通</t>
  </si>
  <si>
    <t>264</t>
  </si>
  <si>
    <t>DN15090*弯头</t>
  </si>
  <si>
    <t>24</t>
  </si>
  <si>
    <t>DN10045°弯头</t>
  </si>
  <si>
    <t>DN5090°弯头</t>
  </si>
  <si>
    <t>DN200*150同心异径管</t>
  </si>
  <si>
    <t>10</t>
  </si>
  <si>
    <t>DN100*50同心异径管</t>
  </si>
  <si>
    <t>110</t>
  </si>
  <si>
    <t>165</t>
  </si>
  <si>
    <t>DN50单盘短管</t>
  </si>
  <si>
    <t>15</t>
  </si>
  <si>
    <t>12510</t>
  </si>
  <si>
    <t>星河家园</t>
  </si>
  <si>
    <t>177</t>
  </si>
  <si>
    <t>3675</t>
  </si>
  <si>
    <t>1145</t>
  </si>
  <si>
    <t>42</t>
  </si>
  <si>
    <t>45</t>
  </si>
  <si>
    <t>DN150*150四盘四通</t>
  </si>
  <si>
    <t>36</t>
  </si>
  <si>
    <t>162</t>
  </si>
  <si>
    <t>DN15045*弯头</t>
  </si>
  <si>
    <t>DN15022.5°弯头</t>
  </si>
  <si>
    <t>14</t>
  </si>
  <si>
    <t>DN150*50同心异径管</t>
  </si>
  <si>
    <t>104</t>
  </si>
  <si>
    <t>132</t>
  </si>
  <si>
    <t>10710</t>
  </si>
  <si>
    <t>鑫河西苑</t>
  </si>
  <si>
    <t>37</t>
  </si>
  <si>
    <t>500</t>
  </si>
  <si>
    <t>265</t>
  </si>
  <si>
    <t>5.1-4-5北苑小区工程材料数量表</t>
  </si>
  <si>
    <t>DN20智能远传式水表</t>
  </si>
  <si>
    <t>北苑小区1#</t>
  </si>
  <si>
    <t>1800*1400矩形钢混阀门井</t>
  </si>
  <si>
    <t>新建</t>
  </si>
  <si>
    <t>De25PPR给水管</t>
  </si>
  <si>
    <t>来</t>
  </si>
  <si>
    <t>开洞</t>
  </si>
  <si>
    <t>楼号</t>
  </si>
  <si>
    <t>剔槽</t>
  </si>
  <si>
    <t>300</t>
  </si>
  <si>
    <r>
      <rPr>
        <sz val="11"/>
        <color theme="1"/>
        <rFont val="Calibri"/>
        <charset val="134"/>
      </rPr>
      <t>DN20</t>
    </r>
    <r>
      <rPr>
        <sz val="11"/>
        <color theme="1"/>
        <rFont val="宋体"/>
        <charset val="134"/>
      </rPr>
      <t>智能远传式水表</t>
    </r>
  </si>
  <si>
    <r>
      <rPr>
        <sz val="11"/>
        <color theme="1"/>
        <rFont val="Calibri"/>
        <charset val="134"/>
      </rPr>
      <t>DN20</t>
    </r>
    <r>
      <rPr>
        <sz val="11"/>
        <color theme="1"/>
        <rFont val="宋体"/>
        <charset val="134"/>
      </rPr>
      <t>锁闭阀</t>
    </r>
  </si>
  <si>
    <t>DN20闸阀</t>
  </si>
  <si>
    <t>DN50闸阀</t>
  </si>
  <si>
    <t>DN50*20三通</t>
  </si>
  <si>
    <t>北苑小区2#</t>
  </si>
  <si>
    <t>720</t>
  </si>
  <si>
    <t>120</t>
  </si>
  <si>
    <t>400</t>
  </si>
  <si>
    <t>40</t>
  </si>
  <si>
    <t>北苑小区3#</t>
  </si>
  <si>
    <r>
      <rPr>
        <sz val="11"/>
        <color theme="1"/>
        <rFont val="Calibri"/>
        <charset val="134"/>
      </rPr>
      <t>DN20</t>
    </r>
    <r>
      <rPr>
        <sz val="11"/>
        <color theme="1"/>
        <rFont val="宋体"/>
        <charset val="134"/>
      </rPr>
      <t>闸阀</t>
    </r>
  </si>
  <si>
    <r>
      <rPr>
        <sz val="11"/>
        <color theme="1"/>
        <rFont val="Calibri"/>
        <charset val="134"/>
      </rPr>
      <t>DN50</t>
    </r>
    <r>
      <rPr>
        <sz val="11"/>
        <color theme="1"/>
        <rFont val="宋体"/>
        <charset val="134"/>
      </rPr>
      <t>闸阀</t>
    </r>
  </si>
  <si>
    <t>北苑小区4#</t>
  </si>
  <si>
    <r>
      <rPr>
        <b/>
        <sz val="11"/>
        <color theme="1"/>
        <rFont val="Calibri"/>
        <charset val="134"/>
      </rPr>
      <t>5.1-4-3</t>
    </r>
    <r>
      <rPr>
        <b/>
        <sz val="11"/>
        <color theme="1"/>
        <rFont val="宋体"/>
        <charset val="134"/>
      </rPr>
      <t>明珠</t>
    </r>
    <r>
      <rPr>
        <b/>
        <sz val="11"/>
        <color theme="1"/>
        <rFont val="Calibri"/>
        <charset val="134"/>
      </rPr>
      <t>C</t>
    </r>
    <r>
      <rPr>
        <b/>
        <sz val="11"/>
        <color theme="1"/>
        <rFont val="宋体"/>
        <charset val="134"/>
      </rPr>
      <t>区工程材料数量表</t>
    </r>
  </si>
  <si>
    <r>
      <rPr>
        <sz val="11"/>
        <color theme="1"/>
        <rFont val="宋体"/>
        <charset val="134"/>
      </rPr>
      <t>明珠</t>
    </r>
    <r>
      <rPr>
        <sz val="11"/>
        <color theme="1"/>
        <rFont val="Calibri"/>
        <charset val="134"/>
      </rPr>
      <t>C</t>
    </r>
    <r>
      <rPr>
        <sz val="11"/>
        <color theme="1"/>
        <rFont val="宋体"/>
        <charset val="134"/>
      </rPr>
      <t>区</t>
    </r>
    <r>
      <rPr>
        <sz val="11"/>
        <color theme="1"/>
        <rFont val="Calibri"/>
        <charset val="134"/>
      </rPr>
      <t>1#</t>
    </r>
  </si>
  <si>
    <t>11</t>
  </si>
  <si>
    <t>56</t>
  </si>
  <si>
    <t>48</t>
  </si>
  <si>
    <t>明珠C区3#</t>
  </si>
  <si>
    <t>1420</t>
  </si>
  <si>
    <t>192</t>
  </si>
  <si>
    <t>960</t>
  </si>
  <si>
    <t>DN20锁闭阀</t>
  </si>
  <si>
    <t>明珠C区5#</t>
  </si>
  <si>
    <t>12</t>
  </si>
  <si>
    <t>1530</t>
  </si>
  <si>
    <t>240</t>
  </si>
  <si>
    <t>840</t>
  </si>
  <si>
    <t>72</t>
  </si>
  <si>
    <t>明珠C区8#</t>
  </si>
  <si>
    <t>明珠C区11#</t>
  </si>
  <si>
    <t>明珠C区12#</t>
  </si>
  <si>
    <t>明珠C区16#</t>
  </si>
  <si>
    <t>明珠C区15#</t>
  </si>
  <si>
    <t>明珠C区17#</t>
  </si>
  <si>
    <t>60</t>
  </si>
  <si>
    <t>明珠C区18#</t>
  </si>
  <si>
    <t>明珠C区20#</t>
  </si>
  <si>
    <t>108</t>
  </si>
  <si>
    <t>明珠C区21#</t>
  </si>
  <si>
    <t>13</t>
  </si>
  <si>
    <t>明珠C区19#</t>
  </si>
  <si>
    <t>明珠C区14#</t>
  </si>
  <si>
    <t>明珠C区13#</t>
  </si>
  <si>
    <t>16</t>
  </si>
  <si>
    <t>明珠C区9#</t>
  </si>
  <si>
    <t>明珠C区10#</t>
  </si>
  <si>
    <t>1540</t>
  </si>
  <si>
    <t>1080</t>
  </si>
  <si>
    <t>明珠C区7#</t>
  </si>
  <si>
    <t>1180</t>
  </si>
  <si>
    <t>144</t>
  </si>
  <si>
    <t>19</t>
  </si>
  <si>
    <t>明珠C区6#</t>
  </si>
  <si>
    <t>1770</t>
  </si>
  <si>
    <t>20</t>
  </si>
  <si>
    <t>明珠C区4#</t>
  </si>
  <si>
    <t>1300</t>
  </si>
  <si>
    <r>
      <rPr>
        <sz val="11"/>
        <color theme="1"/>
        <rFont val="宋体"/>
        <charset val="134"/>
      </rPr>
      <t>明珠</t>
    </r>
    <r>
      <rPr>
        <sz val="11"/>
        <color theme="1"/>
        <rFont val="Calibri"/>
        <charset val="134"/>
      </rPr>
      <t>C</t>
    </r>
    <r>
      <rPr>
        <sz val="11"/>
        <color theme="1"/>
        <rFont val="宋体"/>
        <charset val="134"/>
      </rPr>
      <t>区</t>
    </r>
    <r>
      <rPr>
        <sz val="11"/>
        <color theme="1"/>
        <rFont val="Calibri"/>
        <charset val="134"/>
      </rPr>
      <t>2#</t>
    </r>
  </si>
  <si>
    <t>71</t>
  </si>
  <si>
    <r>
      <rPr>
        <b/>
        <sz val="11"/>
        <color theme="1"/>
        <rFont val="Calibri"/>
        <charset val="134"/>
      </rPr>
      <t xml:space="preserve">5.1-4-2 </t>
    </r>
    <r>
      <rPr>
        <b/>
        <sz val="11"/>
        <color theme="1"/>
        <rFont val="宋体"/>
        <charset val="134"/>
      </rPr>
      <t>唐徕湾工程材料数量表</t>
    </r>
  </si>
  <si>
    <t>唐袜湾3#</t>
  </si>
  <si>
    <t>150</t>
  </si>
  <si>
    <t>70</t>
  </si>
  <si>
    <t>唐徕湾4#</t>
  </si>
  <si>
    <t>唐徕湾8#</t>
  </si>
  <si>
    <t>180</t>
  </si>
  <si>
    <t>唐徕湾7#</t>
  </si>
  <si>
    <t>唐徕湾11#</t>
  </si>
  <si>
    <t>De63PE给水管</t>
  </si>
  <si>
    <t>唐徕湾12#</t>
  </si>
  <si>
    <t>断建</t>
  </si>
  <si>
    <t>唐袜湾6#</t>
  </si>
  <si>
    <t>唐徕湾10#</t>
  </si>
  <si>
    <t>唐徕湾14#</t>
  </si>
  <si>
    <t>唐徕湾1#</t>
  </si>
  <si>
    <t>唐袜湾2#</t>
  </si>
  <si>
    <t>唐徕湾5#</t>
  </si>
  <si>
    <t>唐徕湾9#</t>
  </si>
  <si>
    <t>唐徕湾15#</t>
  </si>
  <si>
    <t>唐徕湾16#</t>
  </si>
  <si>
    <t>90</t>
  </si>
  <si>
    <t>唐徕湾19#</t>
  </si>
  <si>
    <t>唐徕湾20#</t>
  </si>
  <si>
    <t>唐徕湾23#</t>
  </si>
  <si>
    <t>唐徕湾13#</t>
  </si>
  <si>
    <t>唐徕湾17#</t>
  </si>
  <si>
    <t>唐徕湾18#</t>
  </si>
  <si>
    <t>唐徕湾21#</t>
  </si>
  <si>
    <t>唐徕湾22#</t>
  </si>
  <si>
    <t>唐徕湾26#</t>
  </si>
  <si>
    <t>唐徕湾27#</t>
  </si>
  <si>
    <t>唐徕湾28#</t>
  </si>
  <si>
    <t>27</t>
  </si>
  <si>
    <t>唐徕湾29#</t>
  </si>
  <si>
    <t>28</t>
  </si>
  <si>
    <t>唐徕湾30#</t>
  </si>
  <si>
    <t>29</t>
  </si>
  <si>
    <t>唐徕湾32#</t>
  </si>
  <si>
    <t>唐徕湾35#</t>
  </si>
  <si>
    <t>31</t>
  </si>
  <si>
    <t>唐徕湾34#</t>
  </si>
  <si>
    <t>唐徕湾33#</t>
  </si>
  <si>
    <t>33</t>
  </si>
  <si>
    <t>34</t>
  </si>
  <si>
    <t>唐徕湾31#</t>
  </si>
  <si>
    <t>35</t>
  </si>
  <si>
    <t>唐徕湾24#</t>
  </si>
  <si>
    <t>唐徕湾25#</t>
  </si>
  <si>
    <t>5.1-4-4新利小区工程材料数量表</t>
  </si>
  <si>
    <t>新利小区19#</t>
  </si>
  <si>
    <t>890</t>
  </si>
  <si>
    <t>39</t>
  </si>
  <si>
    <t>新利小区20#</t>
  </si>
  <si>
    <t>1810</t>
  </si>
  <si>
    <t>216</t>
  </si>
  <si>
    <t>1120</t>
  </si>
  <si>
    <t>84</t>
  </si>
  <si>
    <t>新利小区21#</t>
  </si>
  <si>
    <t>930</t>
  </si>
  <si>
    <t>580</t>
  </si>
  <si>
    <t>新利小区22#</t>
  </si>
  <si>
    <t>新利小区35#</t>
  </si>
  <si>
    <t>新利小区36#</t>
  </si>
  <si>
    <t>新利小区37#</t>
  </si>
  <si>
    <t>新利小区38#</t>
  </si>
  <si>
    <t>新利小区39#</t>
  </si>
  <si>
    <t>新利小区40#</t>
  </si>
  <si>
    <t>新利小区41#</t>
  </si>
  <si>
    <t>新利小区42#</t>
  </si>
  <si>
    <t>新利小区44#</t>
  </si>
  <si>
    <t>新利小区46#</t>
  </si>
  <si>
    <t>新利小区50#</t>
  </si>
  <si>
    <t>新利小区47#</t>
  </si>
  <si>
    <t>新利小区43#</t>
  </si>
  <si>
    <t>新利小区49#</t>
  </si>
  <si>
    <t>新利小区28#</t>
  </si>
  <si>
    <t>新利小区31#</t>
  </si>
  <si>
    <t>新利小区32#</t>
  </si>
  <si>
    <t>新利小区34#</t>
  </si>
  <si>
    <t>新利小区33#-A</t>
  </si>
  <si>
    <t>新利小区30#-A</t>
  </si>
  <si>
    <t>新利小区29#-A</t>
  </si>
  <si>
    <t>新利小区29#-B</t>
  </si>
  <si>
    <t>新利小区30#-B</t>
  </si>
  <si>
    <t>新利小区33#-B</t>
  </si>
  <si>
    <t>新利小区6#</t>
  </si>
  <si>
    <t>920</t>
  </si>
  <si>
    <t>80</t>
  </si>
  <si>
    <t>600</t>
  </si>
  <si>
    <t>新利小区11#</t>
  </si>
  <si>
    <t>新利小区14#</t>
  </si>
  <si>
    <t>新利小区18#</t>
  </si>
  <si>
    <t>新利小区23#</t>
  </si>
  <si>
    <t>66</t>
  </si>
  <si>
    <t>96</t>
  </si>
  <si>
    <t>新利小区17#</t>
  </si>
  <si>
    <t>新利小区24#</t>
  </si>
  <si>
    <t>新利小区25#</t>
  </si>
  <si>
    <t>38</t>
  </si>
  <si>
    <t>新利小区16#</t>
  </si>
  <si>
    <t>新利小区27#</t>
  </si>
  <si>
    <t>新利小区26#</t>
  </si>
  <si>
    <t>41</t>
  </si>
  <si>
    <t>新利小区3#</t>
  </si>
  <si>
    <t>1240</t>
  </si>
  <si>
    <t>780</t>
  </si>
  <si>
    <t>新利小区4#</t>
  </si>
  <si>
    <t>1590</t>
  </si>
  <si>
    <t>43</t>
  </si>
  <si>
    <t>新利小区13#</t>
  </si>
  <si>
    <t>44</t>
  </si>
  <si>
    <t>新利小区1#</t>
  </si>
  <si>
    <t>61</t>
  </si>
  <si>
    <t>新利小区5#</t>
  </si>
  <si>
    <t>46</t>
  </si>
  <si>
    <t>47</t>
  </si>
  <si>
    <t>50</t>
  </si>
  <si>
    <t>新利小区53#</t>
  </si>
  <si>
    <t>新利小区9#</t>
  </si>
  <si>
    <t>1130</t>
  </si>
  <si>
    <t>675</t>
  </si>
  <si>
    <t>52</t>
  </si>
  <si>
    <t>新利小区10#</t>
  </si>
  <si>
    <t>1550</t>
  </si>
  <si>
    <t>870</t>
  </si>
  <si>
    <t>53</t>
  </si>
  <si>
    <t>新利小区7#</t>
  </si>
  <si>
    <t>1030</t>
  </si>
  <si>
    <t>630</t>
  </si>
  <si>
    <t>新利小区8#</t>
  </si>
  <si>
    <t>1280</t>
  </si>
  <si>
    <t>55</t>
  </si>
  <si>
    <t>新利小区2#</t>
  </si>
  <si>
    <t>新利小区12#</t>
  </si>
  <si>
    <t>57</t>
  </si>
  <si>
    <t>新利小区15#</t>
  </si>
  <si>
    <t>58</t>
  </si>
  <si>
    <t>新利小区别墅群</t>
  </si>
  <si>
    <t>1800</t>
  </si>
  <si>
    <t>1500</t>
  </si>
  <si>
    <r>
      <rPr>
        <sz val="11"/>
        <color theme="1"/>
        <rFont val="Calibri"/>
        <charset val="134"/>
      </rPr>
      <t>DN100*20</t>
    </r>
    <r>
      <rPr>
        <sz val="11"/>
        <color theme="1"/>
        <rFont val="宋体"/>
        <charset val="134"/>
      </rPr>
      <t>三通</t>
    </r>
  </si>
  <si>
    <t>三、 室内五级工程网 改造工程量（入户管至户表部分）</t>
  </si>
  <si>
    <t>楼内管道井内拆旧，装新</t>
  </si>
  <si>
    <t>5.1-4-1星河家园工程材料数量表</t>
  </si>
  <si>
    <t>星河家园26#</t>
  </si>
  <si>
    <t>星河家园27#</t>
  </si>
  <si>
    <t>星河家园28#</t>
  </si>
  <si>
    <t>星河家园29#</t>
  </si>
  <si>
    <t>星河家园30#</t>
  </si>
  <si>
    <t>星河家园17#</t>
  </si>
  <si>
    <t>星河家园25#</t>
  </si>
  <si>
    <t>星河家园24#</t>
  </si>
  <si>
    <t>星河家园23#</t>
  </si>
  <si>
    <t>星河家园21#</t>
  </si>
  <si>
    <t>星河家园22#</t>
  </si>
  <si>
    <t>星河家园10#</t>
  </si>
  <si>
    <t>星河家园11#</t>
  </si>
  <si>
    <t>星河家园12#</t>
  </si>
  <si>
    <t>星河家园13#</t>
  </si>
  <si>
    <t>星河家园14#</t>
  </si>
  <si>
    <t>星河家园34#</t>
  </si>
  <si>
    <t>65</t>
  </si>
  <si>
    <t>星河家园33#</t>
  </si>
  <si>
    <t>星河家园32#</t>
  </si>
  <si>
    <t>星河家园42#</t>
  </si>
  <si>
    <t>210</t>
  </si>
  <si>
    <t>126</t>
  </si>
  <si>
    <t>星河家园31#</t>
  </si>
  <si>
    <t>360</t>
  </si>
  <si>
    <t>星河家园41#</t>
  </si>
  <si>
    <t>星河家园36#</t>
  </si>
  <si>
    <t>星河家园37#</t>
  </si>
  <si>
    <t>星河家园38#</t>
  </si>
  <si>
    <t>星河家园39#</t>
  </si>
  <si>
    <t>星河家园40#</t>
  </si>
  <si>
    <t>星河家园平房、别墅</t>
  </si>
  <si>
    <t>星河家园东区营业房</t>
  </si>
  <si>
    <t>770</t>
  </si>
  <si>
    <t>星河家园西区营业房</t>
  </si>
  <si>
    <t>星河家园15#</t>
  </si>
  <si>
    <t>星河家园16#</t>
  </si>
  <si>
    <t>星河家园35#</t>
  </si>
  <si>
    <t>5.1-4-6鑫河西苑工程材料数量表</t>
  </si>
  <si>
    <t>鑫河西苑1#</t>
  </si>
  <si>
    <t>2880</t>
  </si>
  <si>
    <t>De32PPR给水管</t>
  </si>
  <si>
    <t>De40PPR给水管</t>
  </si>
  <si>
    <t>De50PPR给水管</t>
  </si>
  <si>
    <t>De63PPR给水管</t>
  </si>
  <si>
    <t>1440</t>
  </si>
  <si>
    <r>
      <rPr>
        <sz val="11"/>
        <color theme="1"/>
        <rFont val="Calibri"/>
        <charset val="134"/>
      </rPr>
      <t>DN50*20</t>
    </r>
    <r>
      <rPr>
        <sz val="11"/>
        <color theme="1"/>
        <rFont val="宋体"/>
        <charset val="134"/>
      </rPr>
      <t>三通</t>
    </r>
  </si>
  <si>
    <r>
      <rPr>
        <sz val="11"/>
        <color theme="1"/>
        <rFont val="Calibri"/>
        <charset val="134"/>
      </rPr>
      <t>DN40*20</t>
    </r>
    <r>
      <rPr>
        <sz val="11"/>
        <color theme="1"/>
        <rFont val="宋体"/>
        <charset val="134"/>
      </rPr>
      <t>三通</t>
    </r>
  </si>
  <si>
    <r>
      <rPr>
        <sz val="11"/>
        <color theme="1"/>
        <rFont val="Calibri"/>
        <charset val="134"/>
      </rPr>
      <t>DN32*20</t>
    </r>
    <r>
      <rPr>
        <sz val="11"/>
        <color theme="1"/>
        <rFont val="宋体"/>
        <charset val="134"/>
      </rPr>
      <t>三通</t>
    </r>
  </si>
  <si>
    <t>De2590°弯头</t>
  </si>
  <si>
    <t>De3290°弯头</t>
  </si>
  <si>
    <t>De6390°弯头</t>
  </si>
  <si>
    <t>鑫河西苑2#</t>
  </si>
  <si>
    <t>2400</t>
  </si>
  <si>
    <t>DN40*20三通</t>
  </si>
  <si>
    <t>DN32*20三通</t>
  </si>
  <si>
    <t>De2590*弯头</t>
  </si>
  <si>
    <t>鑫河西苑3#</t>
  </si>
  <si>
    <t>鑫河西苑4#</t>
  </si>
  <si>
    <t>鑫河西苑5#</t>
  </si>
  <si>
    <t>2160</t>
  </si>
  <si>
    <t>鑫河西苑6#</t>
  </si>
  <si>
    <t>De6390*弯头</t>
  </si>
  <si>
    <t>鑫河西苑7#</t>
  </si>
  <si>
    <t>1920</t>
  </si>
  <si>
    <r>
      <rPr>
        <sz val="11"/>
        <color theme="1"/>
        <rFont val="Calibri"/>
        <charset val="134"/>
      </rPr>
      <t>5.1-4-7</t>
    </r>
    <r>
      <rPr>
        <sz val="11"/>
        <color theme="1"/>
        <rFont val="宋体"/>
        <charset val="134"/>
      </rPr>
      <t>富民苑工程材料数量表</t>
    </r>
  </si>
  <si>
    <r>
      <rPr>
        <sz val="11"/>
        <color theme="1"/>
        <rFont val="Calibri"/>
        <charset val="134"/>
      </rPr>
      <t>5.1-4-7</t>
    </r>
    <r>
      <rPr>
        <sz val="11"/>
        <color theme="1"/>
        <rFont val="宋体"/>
        <charset val="134"/>
      </rPr>
      <t>颐明苑工程材料数量表</t>
    </r>
  </si>
  <si>
    <r>
      <rPr>
        <b/>
        <sz val="11"/>
        <color theme="1"/>
        <rFont val="宋体"/>
        <charset val="134"/>
      </rPr>
      <t>表</t>
    </r>
    <r>
      <rPr>
        <b/>
        <sz val="11"/>
        <color theme="1"/>
        <rFont val="Calibri"/>
        <charset val="134"/>
      </rPr>
      <t>5.4-1</t>
    </r>
    <r>
      <rPr>
        <b/>
        <sz val="11"/>
        <color theme="1"/>
        <rFont val="宋体"/>
        <charset val="134"/>
      </rPr>
      <t>智慧水务工程表</t>
    </r>
  </si>
  <si>
    <t>软件系统</t>
  </si>
  <si>
    <t>一、一期建设</t>
  </si>
  <si>
    <t>物联网(IoT) 平台</t>
  </si>
  <si>
    <t>SCADA生产监控</t>
  </si>
  <si>
    <t>云计量管理中心</t>
  </si>
  <si>
    <t>智慧水务统一平台</t>
  </si>
  <si>
    <t>GIS信息管理系统(含ArcGIS平台)</t>
  </si>
  <si>
    <t>不含管线探测</t>
  </si>
  <si>
    <t>移动APP应用(一期)</t>
  </si>
  <si>
    <t>办公OA系统</t>
  </si>
  <si>
    <t>热线客服系统</t>
  </si>
  <si>
    <t>小计</t>
  </si>
  <si>
    <t>二、二期建设</t>
  </si>
  <si>
    <t>二次供水管理系统</t>
  </si>
  <si>
    <t>巡检抢修系统</t>
  </si>
  <si>
    <t>DMA分析子系统</t>
  </si>
  <si>
    <t>设备管理系统</t>
  </si>
  <si>
    <t>水质管理系统</t>
  </si>
  <si>
    <t>移动APP应用(二期)</t>
  </si>
  <si>
    <t>三、三期建设</t>
  </si>
  <si>
    <t>在线水力模型平台</t>
  </si>
  <si>
    <t>大数据分析平台</t>
  </si>
  <si>
    <t>大屏可视化展示</t>
  </si>
  <si>
    <t>四、常规软件</t>
  </si>
  <si>
    <t>数据库Oracle</t>
  </si>
  <si>
    <t>报表工具Fine comm Report</t>
  </si>
  <si>
    <t>视频管理平台I VMS-7800</t>
  </si>
  <si>
    <t>五、管线探测、水表普查</t>
  </si>
  <si>
    <t>管线探测</t>
  </si>
  <si>
    <t>暂定500公里</t>
  </si>
  <si>
    <t>水表普查</t>
  </si>
  <si>
    <t>100000</t>
  </si>
  <si>
    <t>暂定100000只表</t>
  </si>
  <si>
    <t>六、服务器机房</t>
  </si>
  <si>
    <t>服务器</t>
  </si>
  <si>
    <t>2*银牌4114(至强10核2.2G)/64G/5*1.2TSAS10K 2.5/H730P2G缓存/DVD/2*495W/导轨3年</t>
  </si>
  <si>
    <t>视频存储阵列</t>
  </si>
  <si>
    <t>录像模式：视频(2Mbps)256路(录像+回放)流媒体模式：视频(2Mbps) 128路接入+128路录像+128路转发处理器64位多核处理器高速缓存：8GB(标配，可扩展至32G)磁盘接口及容量；单设备336TB</t>
  </si>
  <si>
    <t>核心交换机</t>
  </si>
  <si>
    <t>4光24电全千兆工业以太网交换机</t>
  </si>
  <si>
    <t>视频交换机</t>
  </si>
  <si>
    <t>工业交换机</t>
  </si>
  <si>
    <t>继保用交换机24电口</t>
  </si>
  <si>
    <t>UPS电源</t>
  </si>
  <si>
    <t>在线式UPS系统， 配置16节100AH电池及相应电池箱</t>
  </si>
  <si>
    <t>机柜</t>
  </si>
  <si>
    <t>标准机柜600宽*1000深*42U</t>
  </si>
  <si>
    <t>防火墙</t>
  </si>
  <si>
    <r>
      <rPr>
        <sz val="11"/>
        <color theme="1"/>
        <rFont val="宋体"/>
        <charset val="134"/>
      </rPr>
      <t>网络处理能力</t>
    </r>
    <r>
      <rPr>
        <sz val="11"/>
        <color theme="1"/>
        <rFont val="Calibri"/>
        <charset val="134"/>
      </rPr>
      <t>≥2G</t>
    </r>
    <r>
      <rPr>
        <sz val="11"/>
        <color theme="1"/>
        <rFont val="宋体"/>
        <charset val="134"/>
      </rPr>
      <t>，应用层吞吐量</t>
    </r>
    <r>
      <rPr>
        <sz val="11"/>
        <color theme="1"/>
        <rFont val="Calibri"/>
        <charset val="134"/>
      </rPr>
      <t>≥300M</t>
    </r>
    <r>
      <rPr>
        <sz val="11"/>
        <color theme="1"/>
        <rFont val="宋体"/>
        <charset val="134"/>
      </rPr>
      <t>，并发连接</t>
    </r>
    <r>
      <rPr>
        <sz val="11"/>
        <color theme="1"/>
        <rFont val="Calibri"/>
        <charset val="134"/>
      </rPr>
      <t>250</t>
    </r>
    <r>
      <rPr>
        <sz val="11"/>
        <color theme="1"/>
        <rFont val="宋体"/>
        <charset val="134"/>
      </rPr>
      <t>万，每秒新建连接</t>
    </r>
    <r>
      <rPr>
        <sz val="11"/>
        <color theme="1"/>
        <rFont val="Calibri"/>
        <charset val="134"/>
      </rPr>
      <t>15000/</t>
    </r>
    <r>
      <rPr>
        <sz val="11"/>
        <color theme="1"/>
        <rFont val="宋体"/>
        <charset val="134"/>
      </rPr>
      <t>秒，配置</t>
    </r>
    <r>
      <rPr>
        <sz val="11"/>
        <color theme="1"/>
        <rFont val="Calibri"/>
        <charset val="134"/>
      </rPr>
      <t>4</t>
    </r>
    <r>
      <rPr>
        <sz val="11"/>
        <color theme="1"/>
        <rFont val="宋体"/>
        <charset val="134"/>
      </rPr>
      <t>个</t>
    </r>
    <r>
      <rPr>
        <sz val="11"/>
        <color theme="1"/>
        <rFont val="Calibri"/>
        <charset val="134"/>
      </rPr>
      <t>10/100/1000M</t>
    </r>
    <r>
      <rPr>
        <sz val="11"/>
        <color theme="1"/>
        <rFont val="宋体"/>
        <charset val="134"/>
      </rPr>
      <t>自适应电口，</t>
    </r>
    <r>
      <rPr>
        <sz val="11"/>
        <color theme="1"/>
        <rFont val="Calibri"/>
        <charset val="134"/>
      </rPr>
      <t>2G</t>
    </r>
    <r>
      <rPr>
        <sz val="11"/>
        <color theme="1"/>
        <rFont val="宋体"/>
        <charset val="134"/>
      </rPr>
      <t>内存，防火墙开启应用层防护功能， IPS功能模块开启</t>
    </r>
  </si>
  <si>
    <t>卫星时钟系统</t>
  </si>
  <si>
    <t>壁挂空调</t>
  </si>
  <si>
    <t>1.5匹壁挂空调</t>
  </si>
  <si>
    <t>显示器</t>
  </si>
  <si>
    <t>24寸液晶显示器</t>
  </si>
  <si>
    <t>鼠标键盘</t>
  </si>
  <si>
    <t>KVM系统</t>
  </si>
  <si>
    <t>六</t>
  </si>
  <si>
    <t>总计</t>
  </si>
  <si>
    <t>DN100 分区计量流量计</t>
  </si>
  <si>
    <t>DN150 分区计量流量计</t>
  </si>
  <si>
    <t>DN200 分区计量流量计</t>
  </si>
  <si>
    <t>四级分区流量计 DN150</t>
  </si>
  <si>
    <t>六个小区的智能水表统计数量</t>
  </si>
  <si>
    <t>城市73310+
农村47712</t>
  </si>
  <si>
    <t>栋楼室内工程单价</t>
  </si>
  <si>
    <t>主材价格</t>
  </si>
  <si>
    <t>定额安装费</t>
  </si>
  <si>
    <t>拆卸费</t>
  </si>
  <si>
    <t>小区室外工程单价</t>
  </si>
  <si>
    <t>市政管道工程单价</t>
  </si>
  <si>
    <t>型号</t>
  </si>
  <si>
    <t>PE100-DN200</t>
  </si>
  <si>
    <t>球墨铸铁DN300</t>
  </si>
  <si>
    <t>球墨铸铁DN400</t>
  </si>
  <si>
    <t>球墨铸铁DN500</t>
  </si>
  <si>
    <t>DN100*20三通</t>
  </si>
  <si>
    <t>DN300铸铁管件</t>
  </si>
  <si>
    <t>DN200铸铁管件</t>
  </si>
  <si>
    <t>DN150铸铁管件</t>
  </si>
  <si>
    <t>DN100铸铁管件</t>
  </si>
  <si>
    <t>DN50管件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</si>
</sst>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_ "/>
    <numFmt numFmtId="178" formatCode="0.00_);[Red]\(0.00\)"/>
    <numFmt numFmtId="179" formatCode="0.00_ "/>
    <numFmt numFmtId="180" formatCode="0_);[Red]\(0\)"/>
    <numFmt numFmtId="181" formatCode="0.0_);[Red]\(0.0\)"/>
    <numFmt numFmtId="182" formatCode="0_);\(0\)"/>
  </numFmts>
  <fonts count="72">
    <font>
      <sz val="11"/>
      <color indexed="8"/>
      <name val="宋体"/>
      <charset val="134"/>
    </font>
    <font>
      <sz val="11"/>
      <color theme="1"/>
      <name val="Calibri"/>
      <charset val="134"/>
    </font>
    <font>
      <sz val="11"/>
      <color theme="1"/>
      <name val="宋体"/>
      <charset val="134"/>
    </font>
    <font>
      <sz val="11"/>
      <name val="宋体"/>
      <charset val="134"/>
    </font>
    <font>
      <b/>
      <sz val="11"/>
      <color indexed="8"/>
      <name val="宋体"/>
      <charset val="134"/>
    </font>
    <font>
      <b/>
      <sz val="11"/>
      <color theme="1"/>
      <name val="宋体"/>
      <charset val="134"/>
    </font>
    <font>
      <b/>
      <sz val="11"/>
      <color theme="1"/>
      <name val="Calibri"/>
      <charset val="134"/>
    </font>
    <font>
      <b/>
      <sz val="11"/>
      <color rgb="FF000000"/>
      <name val="宋体"/>
      <charset val="134"/>
    </font>
    <font>
      <b/>
      <sz val="16"/>
      <color rgb="FF000000"/>
      <name val="宋体"/>
      <charset val="134"/>
    </font>
    <font>
      <b/>
      <sz val="14"/>
      <color indexed="8"/>
      <name val="宋体"/>
      <charset val="134"/>
    </font>
    <font>
      <b/>
      <sz val="11"/>
      <name val="宋体"/>
      <charset val="134"/>
    </font>
    <font>
      <b/>
      <sz val="10"/>
      <name val="宋体"/>
      <charset val="134"/>
    </font>
    <font>
      <sz val="10"/>
      <name val="宋体"/>
      <charset val="134"/>
    </font>
    <font>
      <b/>
      <sz val="11"/>
      <color rgb="FFFF0000"/>
      <name val="宋体"/>
      <charset val="134"/>
    </font>
    <font>
      <sz val="11"/>
      <color rgb="FFFF0000"/>
      <name val="宋体"/>
      <charset val="134"/>
    </font>
    <font>
      <b/>
      <sz val="12"/>
      <color theme="1"/>
      <name val="宋体"/>
      <charset val="134"/>
    </font>
    <font>
      <sz val="11"/>
      <color theme="1"/>
      <name val="宋体"/>
      <charset val="134"/>
      <scheme val="minor"/>
    </font>
    <font>
      <sz val="18"/>
      <color indexed="8"/>
      <name val="宋体"/>
      <charset val="134"/>
    </font>
    <font>
      <b/>
      <sz val="16"/>
      <name val="宋体"/>
      <charset val="134"/>
    </font>
    <font>
      <sz val="16"/>
      <name val="宋体"/>
      <charset val="134"/>
    </font>
    <font>
      <b/>
      <sz val="14"/>
      <name val="宋体"/>
      <charset val="134"/>
    </font>
    <font>
      <sz val="14"/>
      <color indexed="8"/>
      <name val="宋体"/>
      <charset val="134"/>
    </font>
    <font>
      <b/>
      <sz val="12"/>
      <color indexed="8"/>
      <name val="宋体"/>
      <charset val="134"/>
    </font>
    <font>
      <b/>
      <sz val="10"/>
      <color indexed="8"/>
      <name val="宋体"/>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9"/>
      <name val="宋体"/>
      <charset val="134"/>
    </font>
    <font>
      <b/>
      <sz val="13"/>
      <color indexed="56"/>
      <name val="宋体"/>
      <charset val="134"/>
    </font>
    <font>
      <b/>
      <sz val="11"/>
      <color indexed="63"/>
      <name val="宋体"/>
      <charset val="134"/>
    </font>
    <font>
      <b/>
      <sz val="15"/>
      <color indexed="56"/>
      <name val="宋体"/>
      <charset val="134"/>
    </font>
    <font>
      <sz val="9"/>
      <color indexed="8"/>
      <name val="宋体"/>
      <charset val="134"/>
    </font>
    <font>
      <b/>
      <sz val="18"/>
      <color indexed="56"/>
      <name val="宋体"/>
      <charset val="134"/>
    </font>
    <font>
      <b/>
      <sz val="11"/>
      <color indexed="56"/>
      <name val="宋体"/>
      <charset val="134"/>
    </font>
    <font>
      <sz val="11"/>
      <color indexed="62"/>
      <name val="宋体"/>
      <charset val="134"/>
    </font>
    <font>
      <sz val="11"/>
      <color indexed="52"/>
      <name val="宋体"/>
      <charset val="134"/>
    </font>
    <font>
      <sz val="11"/>
      <color indexed="60"/>
      <name val="宋体"/>
      <charset val="134"/>
    </font>
    <font>
      <sz val="11"/>
      <color indexed="20"/>
      <name val="宋体"/>
      <charset val="134"/>
    </font>
    <font>
      <b/>
      <sz val="11"/>
      <color indexed="9"/>
      <name val="宋体"/>
      <charset val="134"/>
    </font>
    <font>
      <b/>
      <sz val="18"/>
      <color indexed="62"/>
      <name val="宋体"/>
      <charset val="134"/>
    </font>
    <font>
      <b/>
      <sz val="11"/>
      <color indexed="62"/>
      <name val="宋体"/>
      <charset val="134"/>
    </font>
    <font>
      <i/>
      <sz val="11"/>
      <color indexed="23"/>
      <name val="宋体"/>
      <charset val="134"/>
    </font>
    <font>
      <sz val="11"/>
      <color indexed="8"/>
      <name val="Tahoma"/>
      <charset val="134"/>
    </font>
    <font>
      <b/>
      <sz val="11"/>
      <color indexed="52"/>
      <name val="宋体"/>
      <charset val="134"/>
    </font>
    <font>
      <b/>
      <sz val="15"/>
      <color indexed="62"/>
      <name val="宋体"/>
      <charset val="134"/>
    </font>
    <font>
      <sz val="12"/>
      <name val="Times New Roman"/>
      <charset val="134"/>
    </font>
    <font>
      <sz val="11"/>
      <color indexed="10"/>
      <name val="宋体"/>
      <charset val="134"/>
    </font>
    <font>
      <b/>
      <sz val="13"/>
      <color indexed="62"/>
      <name val="宋体"/>
      <charset val="134"/>
    </font>
    <font>
      <sz val="11"/>
      <color indexed="17"/>
      <name val="宋体"/>
      <charset val="134"/>
    </font>
    <font>
      <sz val="11"/>
      <color indexed="16"/>
      <name val="宋体"/>
      <charset val="134"/>
    </font>
    <font>
      <sz val="14"/>
      <name val="宋体"/>
      <charset val="134"/>
    </font>
    <font>
      <b/>
      <sz val="11"/>
      <color indexed="53"/>
      <name val="宋体"/>
      <charset val="134"/>
    </font>
    <font>
      <sz val="11"/>
      <color indexed="53"/>
      <name val="宋体"/>
      <charset val="134"/>
    </font>
    <font>
      <sz val="11"/>
      <color indexed="19"/>
      <name val="宋体"/>
      <charset val="134"/>
    </font>
  </fonts>
  <fills count="60">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30"/>
        <bgColor indexed="64"/>
      </patternFill>
    </fill>
    <fill>
      <patternFill patternType="solid">
        <fgColor indexed="46"/>
        <bgColor indexed="64"/>
      </patternFill>
    </fill>
    <fill>
      <patternFill patternType="solid">
        <fgColor indexed="51"/>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36"/>
        <bgColor indexed="64"/>
      </patternFill>
    </fill>
    <fill>
      <patternFill patternType="solid">
        <fgColor indexed="42"/>
        <bgColor indexed="64"/>
      </patternFill>
    </fill>
    <fill>
      <patternFill patternType="solid">
        <fgColor indexed="44"/>
        <bgColor indexed="64"/>
      </patternFill>
    </fill>
    <fill>
      <patternFill patternType="solid">
        <fgColor indexed="2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10"/>
        <bgColor indexed="64"/>
      </patternFill>
    </fill>
    <fill>
      <patternFill patternType="solid">
        <fgColor indexed="55"/>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indexed="23"/>
        <bgColor indexed="64"/>
      </patternFill>
    </fill>
    <fill>
      <patternFill patternType="solid">
        <fgColor indexed="25"/>
        <bgColor indexed="64"/>
      </patternFill>
    </fill>
    <fill>
      <patternFill patternType="solid">
        <fgColor indexed="54"/>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thin">
        <color auto="1"/>
      </left>
      <right style="thin">
        <color auto="1"/>
      </right>
      <top style="medium">
        <color auto="1"/>
      </top>
      <bottom style="medium">
        <color auto="1"/>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style="thin">
        <color indexed="62"/>
      </top>
      <bottom style="double">
        <color indexed="62"/>
      </bottom>
      <diagonal/>
    </border>
    <border>
      <left/>
      <right/>
      <top/>
      <bottom style="medium">
        <color indexed="30"/>
      </bottom>
      <diagonal/>
    </border>
    <border>
      <left/>
      <right/>
      <top/>
      <bottom style="thick">
        <color indexed="49"/>
      </bottom>
      <diagonal/>
    </border>
    <border>
      <left/>
      <right/>
      <top/>
      <bottom style="medium">
        <color indexed="44"/>
      </bottom>
      <diagonal/>
    </border>
    <border>
      <left/>
      <right/>
      <top/>
      <bottom style="thick">
        <color indexed="44"/>
      </bottom>
      <diagonal/>
    </border>
    <border>
      <left/>
      <right/>
      <top/>
      <bottom style="medium">
        <color indexed="22"/>
      </bottom>
      <diagonal/>
    </border>
    <border>
      <left/>
      <right/>
      <top/>
      <bottom style="thick">
        <color indexed="54"/>
      </bottom>
      <diagonal/>
    </border>
    <border>
      <left/>
      <right/>
      <top style="thin">
        <color indexed="54"/>
      </top>
      <bottom style="double">
        <color indexed="54"/>
      </bottom>
      <diagonal/>
    </border>
  </borders>
  <cellStyleXfs count="44528">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0"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6" fillId="4" borderId="1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5" applyNumberFormat="0" applyFill="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2" fillId="0" borderId="0" applyNumberFormat="0" applyFill="0" applyBorder="0" applyAlignment="0" applyProtection="0">
      <alignment vertical="center"/>
    </xf>
    <xf numFmtId="0" fontId="33" fillId="5" borderId="17" applyNumberFormat="0" applyAlignment="0" applyProtection="0">
      <alignment vertical="center"/>
    </xf>
    <xf numFmtId="0" fontId="34" fillId="6" borderId="18" applyNumberFormat="0" applyAlignment="0" applyProtection="0">
      <alignment vertical="center"/>
    </xf>
    <xf numFmtId="0" fontId="35" fillId="6" borderId="17" applyNumberFormat="0" applyAlignment="0" applyProtection="0">
      <alignment vertical="center"/>
    </xf>
    <xf numFmtId="0" fontId="36" fillId="7" borderId="19" applyNumberFormat="0" applyAlignment="0" applyProtection="0">
      <alignment vertical="center"/>
    </xf>
    <xf numFmtId="0" fontId="37" fillId="0" borderId="20" applyNumberFormat="0" applyFill="0" applyAlignment="0" applyProtection="0">
      <alignment vertical="center"/>
    </xf>
    <xf numFmtId="0" fontId="38" fillId="0" borderId="21"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7" fillId="43" borderId="23"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8" borderId="26" applyNumberFormat="0" applyFon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0" fillId="48" borderId="26" applyNumberFormat="0" applyFont="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5" fillId="37" borderId="0" applyNumberFormat="0" applyBorder="0" applyAlignment="0" applyProtection="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0"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0" fillId="35" borderId="0" applyNumberFormat="0" applyBorder="0" applyAlignment="0" applyProtection="0">
      <alignment vertical="center"/>
    </xf>
    <xf numFmtId="0" fontId="45" fillId="5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5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51" fillId="0" borderId="0" applyNumberFormat="0" applyFill="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0" borderId="0">
      <alignment vertical="center"/>
    </xf>
    <xf numFmtId="0" fontId="44" fillId="0" borderId="0">
      <alignment vertical="center"/>
    </xf>
    <xf numFmtId="0" fontId="0" fillId="35"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7" fillId="0" borderId="0" applyNumberFormat="0" applyFill="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 fillId="0" borderId="31"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6" fillId="0" borderId="22" applyNumberFormat="0" applyFill="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50" fillId="0" borderId="0" applyNumberFormat="0" applyFill="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9" fontId="0" fillId="0" borderId="0" applyFont="0" applyFill="0" applyBorder="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62" fillId="0" borderId="33" applyNumberFormat="0" applyFill="0" applyAlignment="0" applyProtection="0">
      <alignment vertical="center"/>
    </xf>
    <xf numFmtId="9" fontId="0" fillId="0" borderId="0" applyFont="0" applyFill="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54" fillId="51"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54" fillId="5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4" borderId="0" applyNumberFormat="0" applyBorder="0" applyAlignment="0" applyProtection="0">
      <alignment vertical="center"/>
    </xf>
    <xf numFmtId="0" fontId="50"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5" fillId="52" borderId="0" applyNumberFormat="0" applyBorder="0" applyAlignment="0" applyProtection="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63" fillId="0" borderId="0">
      <alignment vertical="center"/>
    </xf>
    <xf numFmtId="0" fontId="0" fillId="42"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0" fillId="38" borderId="0" applyNumberFormat="0" applyBorder="0" applyAlignment="0" applyProtection="0">
      <alignment vertical="center"/>
    </xf>
    <xf numFmtId="0" fontId="0" fillId="3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2" fillId="42" borderId="27" applyNumberFormat="0" applyAlignment="0" applyProtection="0">
      <alignment vertical="center"/>
    </xf>
    <xf numFmtId="0" fontId="0" fillId="35"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5" fillId="49" borderId="0" applyNumberFormat="0" applyBorder="0" applyAlignment="0" applyProtection="0">
      <alignment vertical="center"/>
    </xf>
    <xf numFmtId="0" fontId="4" fillId="0" borderId="31" applyNumberFormat="0" applyFill="0" applyAlignment="0" applyProtection="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6" fillId="0" borderId="22" applyNumberFormat="0" applyFill="0" applyAlignment="0" applyProtection="0">
      <alignment vertical="center"/>
    </xf>
    <xf numFmtId="0" fontId="45" fillId="36"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55" fillId="44"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52" fillId="42"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9"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8"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47" fillId="43" borderId="23"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52" fillId="42"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5"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7" fillId="43" borderId="23" applyNumberFormat="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7" fillId="43" borderId="23" applyNumberFormat="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48"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8" borderId="0" applyNumberFormat="0" applyBorder="0" applyAlignment="0" applyProtection="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0" fillId="42" borderId="0" applyNumberFormat="0" applyBorder="0" applyAlignment="0" applyProtection="0">
      <alignment vertical="center"/>
    </xf>
    <xf numFmtId="0" fontId="52" fillId="42" borderId="27"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0" fillId="42"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pplyProtection="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7" fillId="3" borderId="23"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8"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7" fillId="43" borderId="23"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6" fillId="0" borderId="22"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0" borderId="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0" fillId="37"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9" borderId="0" applyNumberFormat="0" applyBorder="0" applyAlignment="0" applyProtection="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0" borderId="0">
      <alignment vertical="center"/>
    </xf>
    <xf numFmtId="0" fontId="45" fillId="41"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5" fillId="49"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7" borderId="0" applyNumberFormat="0" applyBorder="0" applyAlignment="0" applyProtection="0">
      <alignment vertical="center"/>
    </xf>
    <xf numFmtId="0" fontId="50" fillId="0" borderId="0" applyNumberFormat="0" applyFill="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7" borderId="0" applyNumberFormat="0" applyBorder="0" applyAlignment="0" applyProtection="0">
      <alignment vertical="center"/>
    </xf>
    <xf numFmtId="0" fontId="50" fillId="0" borderId="0" applyNumberFormat="0" applyFill="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0" fillId="0" borderId="0" applyNumberFormat="0" applyFill="0" applyBorder="0" applyAlignment="0" applyProtection="0">
      <alignment vertical="center"/>
    </xf>
    <xf numFmtId="0" fontId="45" fillId="52"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4" borderId="0" applyNumberFormat="0" applyBorder="0" applyAlignment="0" applyProtection="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3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9"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9" fillId="0" borderId="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2"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45" fillId="42" borderId="0" applyNumberFormat="0" applyBorder="0" applyAlignment="0" applyProtection="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37" borderId="0" applyNumberFormat="0" applyBorder="0" applyAlignment="0" applyProtection="0">
      <alignment vertical="center"/>
    </xf>
    <xf numFmtId="0" fontId="50" fillId="0" borderId="0" applyNumberFormat="0" applyFill="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65" fillId="0" borderId="22" applyNumberFormat="0" applyFill="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2"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65" fillId="0" borderId="22" applyNumberFormat="0" applyFill="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0" borderId="0" applyNumberFormat="0" applyBorder="0" applyAlignment="0" applyProtection="0">
      <alignment vertical="center"/>
    </xf>
    <xf numFmtId="0" fontId="0"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6" fillId="0" borderId="22"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1" fillId="0" borderId="0" applyNumberFormat="0" applyFill="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51" fillId="0" borderId="32" applyNumberFormat="0" applyFill="0" applyAlignment="0" applyProtection="0">
      <alignment vertical="center"/>
    </xf>
    <xf numFmtId="0" fontId="0" fillId="37" borderId="0" applyNumberFormat="0" applyBorder="0" applyAlignment="0" applyProtection="0">
      <alignment vertical="center"/>
    </xf>
    <xf numFmtId="0" fontId="66" fillId="46" borderId="0" applyNumberFormat="0" applyBorder="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3" borderId="0" applyNumberFormat="0" applyBorder="0" applyAlignment="0" applyProtection="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60"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0" fillId="35"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0" fillId="42"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7" fillId="43" borderId="23" applyNumberFormat="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65" fillId="0" borderId="22" applyNumberFormat="0" applyFill="0" applyAlignment="0" applyProtection="0">
      <alignment vertical="center"/>
    </xf>
    <xf numFmtId="0" fontId="4" fillId="0" borderId="24" applyNumberFormat="0" applyFill="0" applyAlignment="0" applyProtection="0">
      <alignment vertical="center"/>
    </xf>
    <xf numFmtId="0" fontId="0" fillId="35"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65" fillId="0" borderId="22" applyNumberFormat="0" applyFill="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0" borderId="0">
      <alignment vertical="center"/>
    </xf>
    <xf numFmtId="0" fontId="53" fillId="0" borderId="28" applyNumberFormat="0" applyFill="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55" fillId="44"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9"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64"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0"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0" borderId="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55" fillId="44" borderId="0" applyNumberFormat="0" applyBorder="0" applyAlignment="0" applyProtection="0">
      <alignment vertical="center"/>
    </xf>
    <xf numFmtId="0" fontId="0" fillId="40" borderId="0" applyNumberFormat="0" applyBorder="0" applyAlignment="0" applyProtection="0">
      <alignment vertical="center"/>
    </xf>
    <xf numFmtId="0" fontId="0"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51"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55" fillId="44"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0" fillId="35" borderId="0" applyNumberFormat="0" applyBorder="0" applyAlignment="0" applyProtection="0">
      <alignment vertical="center"/>
    </xf>
    <xf numFmtId="0" fontId="45" fillId="52"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0" fillId="3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55" fillId="44"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8" fillId="0" borderId="25" applyNumberFormat="0" applyFill="0" applyAlignment="0" applyProtection="0">
      <alignment vertical="center"/>
    </xf>
    <xf numFmtId="0" fontId="55" fillId="44"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5" fillId="44"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 fillId="0" borderId="24" applyNumberFormat="0" applyFill="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7" fillId="43" borderId="23" applyNumberFormat="0" applyAlignment="0" applyProtection="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5" fillId="43"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1" fillId="0" borderId="32" applyNumberFormat="0" applyFill="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0" borderId="0">
      <alignment vertical="center"/>
    </xf>
    <xf numFmtId="0" fontId="0"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8" fillId="0" borderId="34" applyNumberFormat="0" applyFill="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62" fillId="0" borderId="33" applyNumberFormat="0" applyFill="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0" fillId="41"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0" fillId="43"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45" fillId="52"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55" fillId="44"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56"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51" fillId="0" borderId="0" applyNumberFormat="0" applyFill="0" applyBorder="0" applyAlignment="0" applyProtection="0">
      <alignment vertical="center"/>
    </xf>
    <xf numFmtId="0" fontId="45" fillId="36"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0" fillId="42"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7" fillId="43" borderId="23"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61" fillId="3" borderId="27"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58" fillId="0" borderId="34" applyNumberFormat="0" applyFill="0" applyAlignment="0" applyProtection="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5" fillId="40" borderId="0" applyNumberFormat="0" applyBorder="0" applyAlignment="0" applyProtection="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61" fillId="3"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8" borderId="26" applyNumberFormat="0" applyFont="0" applyAlignment="0" applyProtection="0">
      <alignment vertical="center"/>
    </xf>
    <xf numFmtId="0" fontId="0" fillId="44" borderId="0" applyNumberFormat="0" applyBorder="0" applyAlignment="0" applyProtection="0">
      <alignment vertical="center"/>
    </xf>
    <xf numFmtId="0" fontId="49" fillId="0" borderId="0">
      <alignment vertical="center"/>
    </xf>
    <xf numFmtId="0" fontId="45" fillId="3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49" fillId="0" borderId="0">
      <alignment vertical="center"/>
    </xf>
    <xf numFmtId="0" fontId="49" fillId="0" borderId="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58"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45" fillId="50" borderId="0" applyNumberFormat="0" applyBorder="0" applyAlignment="0" applyProtection="0">
      <alignment vertical="center"/>
    </xf>
    <xf numFmtId="0" fontId="49"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9" fillId="0" borderId="0">
      <alignment vertical="center"/>
    </xf>
    <xf numFmtId="0" fontId="4" fillId="0" borderId="24" applyNumberFormat="0" applyFill="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8" fillId="0" borderId="25" applyNumberFormat="0" applyFill="0" applyAlignment="0" applyProtection="0">
      <alignment vertical="center"/>
    </xf>
    <xf numFmtId="0" fontId="55" fillId="44" borderId="0" applyNumberFormat="0" applyBorder="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8"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8" fillId="0" borderId="25" applyNumberFormat="0" applyFill="0" applyAlignment="0" applyProtection="0">
      <alignment vertical="center"/>
    </xf>
    <xf numFmtId="0" fontId="55" fillId="44"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0" fillId="47" borderId="0" applyNumberFormat="0" applyBorder="0" applyAlignment="0" applyProtection="0">
      <alignment vertical="center"/>
    </xf>
    <xf numFmtId="0" fontId="61" fillId="3" borderId="27" applyNumberFormat="0" applyAlignment="0" applyProtection="0">
      <alignment vertical="center"/>
    </xf>
    <xf numFmtId="0" fontId="0" fillId="44" borderId="0" applyNumberFormat="0" applyBorder="0" applyAlignment="0" applyProtection="0">
      <alignment vertical="center"/>
    </xf>
    <xf numFmtId="0" fontId="46" fillId="0" borderId="22" applyNumberFormat="0" applyFill="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0" fillId="37"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58"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0" fillId="42" borderId="0" applyNumberFormat="0" applyBorder="0" applyAlignment="0" applyProtection="0">
      <alignment vertical="center"/>
    </xf>
    <xf numFmtId="0" fontId="0" fillId="35"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0" fillId="48" borderId="26" applyNumberFormat="0" applyFon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61" fillId="43"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51" fillId="0" borderId="32" applyNumberFormat="0" applyFill="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51" fillId="0" borderId="32" applyNumberFormat="0" applyFill="0" applyAlignment="0" applyProtection="0">
      <alignment vertical="center"/>
    </xf>
    <xf numFmtId="0" fontId="0" fillId="42" borderId="0" applyNumberFormat="0" applyBorder="0" applyAlignment="0" applyProtection="0">
      <alignment vertical="center"/>
    </xf>
    <xf numFmtId="0" fontId="65" fillId="0" borderId="22" applyNumberFormat="0" applyFill="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0"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7" fillId="3" borderId="23" applyNumberFormat="0" applyAlignment="0" applyProtection="0">
      <alignment vertical="center"/>
    </xf>
    <xf numFmtId="0" fontId="0" fillId="40" borderId="0" applyNumberFormat="0" applyBorder="0" applyAlignment="0" applyProtection="0">
      <alignment vertical="center"/>
    </xf>
    <xf numFmtId="0" fontId="45"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35" borderId="0" applyNumberFormat="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65" fillId="0" borderId="35"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9" fontId="0" fillId="0" borderId="0" applyFont="0" applyFill="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9" fillId="0" borderId="0">
      <alignment vertical="center"/>
    </xf>
    <xf numFmtId="0" fontId="0" fillId="4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6" fillId="0" borderId="22" applyNumberFormat="0" applyFill="0" applyAlignment="0" applyProtection="0">
      <alignment vertical="center"/>
    </xf>
    <xf numFmtId="0" fontId="45" fillId="36"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1" fillId="0" borderId="32" applyNumberFormat="0" applyFill="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 fillId="0" borderId="31" applyNumberFormat="0" applyFill="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0" fillId="35" borderId="0" applyNumberFormat="0" applyBorder="0" applyAlignment="0" applyProtection="0">
      <alignment vertical="center"/>
    </xf>
    <xf numFmtId="0" fontId="61" fillId="43" borderId="27" applyNumberFormat="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65" fillId="0" borderId="35" applyNumberFormat="0" applyFill="0" applyAlignment="0" applyProtection="0">
      <alignment vertical="center"/>
    </xf>
    <xf numFmtId="0" fontId="45" fillId="52" borderId="0" applyNumberFormat="0" applyBorder="0" applyAlignment="0" applyProtection="0">
      <alignment vertical="center"/>
    </xf>
    <xf numFmtId="0" fontId="47" fillId="43" borderId="23" applyNumberFormat="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58" fillId="0" borderId="34" applyNumberFormat="0" applyFill="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45" fillId="49"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8" borderId="0" applyNumberFormat="0" applyBorder="0" applyAlignment="0" applyProtection="0">
      <alignment vertical="center"/>
    </xf>
    <xf numFmtId="0" fontId="0" fillId="35" borderId="0" applyNumberFormat="0" applyBorder="0" applyAlignment="0" applyProtection="0">
      <alignment vertical="center"/>
    </xf>
    <xf numFmtId="9" fontId="0" fillId="0" borderId="0" applyFont="0" applyFill="0" applyBorder="0" applyAlignment="0" applyProtection="0">
      <alignment vertical="center"/>
    </xf>
    <xf numFmtId="0" fontId="45" fillId="49" borderId="0" applyNumberFormat="0" applyBorder="0" applyAlignment="0" applyProtection="0">
      <alignment vertical="center"/>
    </xf>
    <xf numFmtId="0" fontId="51" fillId="0" borderId="32" applyNumberFormat="0" applyFill="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9" fillId="0" borderId="0">
      <alignment vertical="center"/>
    </xf>
    <xf numFmtId="0" fontId="0" fillId="4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60" fillId="0" borderId="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9" fontId="0" fillId="0" borderId="0" applyFont="0" applyFill="0" applyBorder="0" applyAlignment="0" applyProtection="0">
      <alignment vertical="center"/>
    </xf>
    <xf numFmtId="0" fontId="47" fillId="3" borderId="23" applyNumberFormat="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58" fillId="0" borderId="0" applyNumberFormat="0" applyFill="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35" borderId="0" applyNumberFormat="0" applyBorder="0" applyAlignment="0" applyProtection="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51" fillId="0" borderId="0" applyNumberFormat="0" applyFill="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0"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62" fillId="0" borderId="33"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7" fillId="3" borderId="23" applyNumberFormat="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0" fillId="0" borderId="0">
      <alignment vertical="center"/>
    </xf>
    <xf numFmtId="0" fontId="45" fillId="49"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8" fillId="0" borderId="34"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65" fillId="0" borderId="35" applyNumberFormat="0" applyFill="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61" fillId="3" borderId="27" applyNumberFormat="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58" fillId="0" borderId="34" applyNumberFormat="0" applyFill="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51" fillId="0" borderId="32" applyNumberFormat="0" applyFill="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58" fillId="0" borderId="34" applyNumberFormat="0" applyFill="0" applyAlignment="0" applyProtection="0">
      <alignment vertical="center"/>
    </xf>
    <xf numFmtId="0" fontId="0" fillId="44" borderId="0" applyNumberFormat="0" applyBorder="0" applyAlignment="0" applyProtection="0">
      <alignment vertical="center"/>
    </xf>
    <xf numFmtId="0" fontId="60"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50" fillId="0" borderId="0" applyNumberFormat="0" applyFill="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58" fillId="0" borderId="30" applyNumberFormat="0" applyFill="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8" fillId="0" borderId="30"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1" fillId="0" borderId="32"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5" fillId="36" borderId="0" applyNumberFormat="0" applyBorder="0" applyAlignment="0" applyProtection="0">
      <alignment vertical="center"/>
    </xf>
    <xf numFmtId="0" fontId="46" fillId="0" borderId="22" applyNumberFormat="0" applyFill="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6" fillId="0" borderId="22" applyNumberFormat="0" applyFill="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53" fillId="0" borderId="28" applyNumberFormat="0" applyFill="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1" borderId="0" applyNumberFormat="0" applyBorder="0" applyAlignment="0" applyProtection="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62" fillId="0" borderId="33" applyNumberFormat="0" applyFill="0" applyAlignment="0" applyProtection="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53" fillId="0" borderId="28" applyNumberFormat="0" applyFill="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0" fillId="0" borderId="0">
      <alignment vertical="center"/>
    </xf>
    <xf numFmtId="0" fontId="44" fillId="0" borderId="0">
      <alignment vertical="center"/>
    </xf>
    <xf numFmtId="0" fontId="0" fillId="44"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64"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7" fillId="3" borderId="23" applyNumberFormat="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8"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60" fillId="0" borderId="0">
      <alignment vertical="center"/>
    </xf>
    <xf numFmtId="0" fontId="0" fillId="42" borderId="0" applyNumberFormat="0" applyBorder="0" applyAlignment="0" applyProtection="0">
      <alignment vertical="center"/>
    </xf>
    <xf numFmtId="0" fontId="0"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55"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53" fillId="0" borderId="28" applyNumberFormat="0" applyFill="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49"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7" fillId="3" borderId="23" applyNumberFormat="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9"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9" fillId="0" borderId="0">
      <alignment vertical="center"/>
    </xf>
    <xf numFmtId="0" fontId="0" fillId="42" borderId="0" applyNumberFormat="0" applyBorder="0" applyAlignment="0" applyProtection="0">
      <alignment vertical="center"/>
    </xf>
    <xf numFmtId="0" fontId="0"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4"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4" fillId="0" borderId="24"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9" fillId="0" borderId="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0" fillId="44"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6" fillId="0" borderId="22" applyNumberFormat="0" applyFill="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51" fillId="0" borderId="0" applyNumberFormat="0" applyFill="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0" fillId="41" borderId="0" applyNumberFormat="0" applyBorder="0" applyAlignment="0" applyProtection="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0" fillId="44" borderId="0" applyNumberFormat="0" applyBorder="0" applyAlignment="0" applyProtection="0">
      <alignment vertical="center"/>
    </xf>
    <xf numFmtId="0" fontId="45" fillId="5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4" borderId="0" applyNumberFormat="0" applyBorder="0" applyAlignment="0" applyProtection="0">
      <alignment vertical="center"/>
    </xf>
    <xf numFmtId="0" fontId="47" fillId="43" borderId="23" applyNumberFormat="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9"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52" fillId="42" borderId="27" applyNumberFormat="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56" fillId="53" borderId="29" applyNumberFormat="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4" borderId="0" applyNumberFormat="0" applyBorder="0" applyAlignment="0" applyProtection="0">
      <alignment vertical="center"/>
    </xf>
    <xf numFmtId="0" fontId="0" fillId="40"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9" fillId="0" borderId="0">
      <alignment vertical="center"/>
    </xf>
    <xf numFmtId="0" fontId="49"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4"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7" fillId="3" borderId="23"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 fillId="0" borderId="24"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0" borderId="0">
      <alignment vertical="center"/>
    </xf>
    <xf numFmtId="0" fontId="0" fillId="46" borderId="0" applyNumberFormat="0" applyBorder="0" applyAlignment="0" applyProtection="0">
      <alignment vertical="center"/>
    </xf>
    <xf numFmtId="0" fontId="0"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58"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0" fillId="46" borderId="0" applyNumberFormat="0" applyBorder="0" applyAlignment="0" applyProtection="0">
      <alignment vertical="center"/>
    </xf>
    <xf numFmtId="0" fontId="58" fillId="0" borderId="0" applyNumberFormat="0" applyFill="0" applyBorder="0" applyAlignment="0" applyProtection="0">
      <alignment vertical="center"/>
    </xf>
    <xf numFmtId="0" fontId="61" fillId="3"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7" fillId="3" borderId="23" applyNumberFormat="0" applyAlignment="0" applyProtection="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64"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64"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0" fillId="48" borderId="26" applyNumberFormat="0" applyFont="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7" fillId="3" borderId="23" applyNumberFormat="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55"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6"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pplyProtection="0">
      <alignment vertical="center"/>
    </xf>
    <xf numFmtId="0" fontId="47" fillId="3" borderId="23"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9" fillId="0" borderId="0" applyNumberFormat="0" applyFill="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 fillId="0" borderId="24" applyNumberFormat="0" applyFill="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47" fillId="43" borderId="23" applyNumberFormat="0" applyAlignment="0" applyProtection="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9" fillId="0" borderId="0">
      <alignment vertical="center"/>
    </xf>
    <xf numFmtId="0" fontId="49"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0" fillId="46"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7" fillId="3" borderId="23" applyNumberFormat="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51" fillId="0" borderId="0" applyNumberFormat="0" applyFill="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61" fillId="3" borderId="27" applyNumberFormat="0" applyAlignment="0" applyProtection="0">
      <alignment vertical="center"/>
    </xf>
    <xf numFmtId="0" fontId="0" fillId="46"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8" borderId="26" applyNumberFormat="0" applyFont="0" applyAlignment="0" applyProtection="0">
      <alignment vertical="center"/>
    </xf>
    <xf numFmtId="0" fontId="56" fillId="53" borderId="29" applyNumberFormat="0" applyAlignment="0" applyProtection="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 fillId="0" borderId="31" applyNumberFormat="0" applyFill="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1"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9"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0" fillId="46"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8"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4" fillId="0" borderId="31" applyNumberFormat="0" applyFill="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49"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0" fillId="46"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53" fillId="0" borderId="28" applyNumberFormat="0" applyFill="0" applyAlignment="0" applyProtection="0">
      <alignment vertical="center"/>
    </xf>
    <xf numFmtId="0" fontId="49"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0" fillId="46" borderId="0" applyNumberFormat="0" applyBorder="0" applyAlignment="0" applyProtection="0">
      <alignment vertical="center"/>
    </xf>
    <xf numFmtId="0" fontId="0" fillId="48"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54" fillId="51" borderId="0" applyNumberFormat="0" applyBorder="0" applyAlignment="0" applyProtection="0">
      <alignment vertical="center"/>
    </xf>
    <xf numFmtId="0" fontId="4" fillId="0" borderId="31" applyNumberFormat="0" applyFill="0" applyAlignment="0" applyProtection="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6" borderId="0" applyNumberFormat="0" applyBorder="0" applyAlignment="0" applyProtection="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50" fillId="0" borderId="0" applyNumberFormat="0" applyFill="0" applyBorder="0" applyAlignment="0" applyProtection="0">
      <alignment vertical="center"/>
    </xf>
    <xf numFmtId="0" fontId="45" fillId="41"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7" fillId="43" borderId="23" applyNumberFormat="0" applyAlignment="0" applyProtection="0">
      <alignment vertical="center"/>
    </xf>
    <xf numFmtId="0" fontId="0" fillId="46" borderId="0" applyNumberFormat="0" applyBorder="0" applyAlignment="0" applyProtection="0">
      <alignment vertical="center"/>
    </xf>
    <xf numFmtId="0" fontId="47" fillId="43" borderId="23" applyNumberFormat="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6" borderId="0" applyNumberFormat="0" applyBorder="0" applyAlignment="0" applyProtection="0">
      <alignment vertical="center"/>
    </xf>
    <xf numFmtId="0" fontId="47" fillId="43" borderId="23" applyNumberFormat="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7" fillId="3" borderId="23" applyNumberFormat="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9" fillId="0" borderId="0">
      <alignment vertical="center"/>
    </xf>
    <xf numFmtId="0" fontId="44" fillId="0" borderId="0">
      <alignment vertical="center"/>
    </xf>
    <xf numFmtId="0" fontId="0" fillId="46"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9"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6"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48"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8"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5" fillId="45" borderId="0" applyNumberFormat="0" applyBorder="0" applyAlignment="0" applyProtection="0">
      <alignment vertical="center"/>
    </xf>
    <xf numFmtId="0" fontId="58" fillId="0" borderId="0" applyNumberFormat="0" applyFill="0" applyBorder="0" applyAlignment="0" applyProtection="0">
      <alignment vertical="center"/>
    </xf>
    <xf numFmtId="0" fontId="61" fillId="3"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52" fillId="42" borderId="27" applyNumberFormat="0" applyAlignment="0" applyProtection="0">
      <alignment vertical="center"/>
    </xf>
    <xf numFmtId="0" fontId="0" fillId="0" borderId="0">
      <alignment vertical="center"/>
    </xf>
    <xf numFmtId="0" fontId="58"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45"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0" fillId="37" borderId="0" applyNumberFormat="0" applyBorder="0" applyAlignment="0" applyProtection="0">
      <alignment vertical="center"/>
    </xf>
    <xf numFmtId="0" fontId="49"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62" fillId="0" borderId="33" applyNumberFormat="0" applyFill="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52" fillId="42" borderId="27"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5" fillId="52"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66" fillId="4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62" fillId="0" borderId="33"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56" fillId="53" borderId="29" applyNumberFormat="0" applyAlignment="0" applyProtection="0">
      <alignment vertical="center"/>
    </xf>
    <xf numFmtId="0" fontId="50"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51" fillId="0" borderId="0" applyNumberFormat="0" applyFill="0" applyBorder="0" applyAlignment="0" applyProtection="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8" borderId="26" applyNumberFormat="0" applyFon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49"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0" fillId="39"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0" borderId="0" applyNumberFormat="0" applyBorder="0" applyAlignment="0" applyProtection="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53" fillId="0" borderId="28" applyNumberFormat="0" applyFill="0" applyAlignment="0" applyProtection="0">
      <alignment vertical="center"/>
    </xf>
    <xf numFmtId="0" fontId="0" fillId="39" borderId="0" applyNumberFormat="0" applyBorder="0" applyAlignment="0" applyProtection="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0" fillId="39" borderId="0" applyNumberFormat="0" applyBorder="0" applyAlignment="0" applyProtection="0">
      <alignment vertical="center"/>
    </xf>
    <xf numFmtId="0" fontId="45" fillId="4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5" fillId="45"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5" fillId="37" borderId="0" applyNumberFormat="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61" fillId="3" borderId="27" applyNumberFormat="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9" fillId="0" borderId="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60" fillId="0" borderId="0">
      <alignment vertical="center"/>
    </xf>
    <xf numFmtId="0" fontId="0" fillId="42"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7"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58" fillId="0" borderId="30" applyNumberFormat="0" applyFill="0" applyAlignment="0" applyProtection="0">
      <alignment vertical="center"/>
    </xf>
    <xf numFmtId="0" fontId="0" fillId="39" borderId="0" applyNumberFormat="0" applyBorder="0" applyAlignment="0" applyProtection="0">
      <alignment vertical="center"/>
    </xf>
    <xf numFmtId="0" fontId="46" fillId="0" borderId="22" applyNumberFormat="0" applyFill="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51" fillId="0" borderId="32" applyNumberFormat="0" applyFill="0" applyAlignment="0" applyProtection="0">
      <alignment vertical="center"/>
    </xf>
    <xf numFmtId="0" fontId="0" fillId="39" borderId="0" applyNumberFormat="0" applyBorder="0" applyAlignment="0" applyProtection="0">
      <alignment vertical="center"/>
    </xf>
    <xf numFmtId="0" fontId="51" fillId="0" borderId="32"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51" fillId="0" borderId="32" applyNumberFormat="0" applyFill="0" applyAlignment="0" applyProtection="0">
      <alignment vertical="center"/>
    </xf>
    <xf numFmtId="0" fontId="51" fillId="0" borderId="0" applyNumberFormat="0" applyFill="0" applyBorder="0" applyAlignment="0" applyProtection="0">
      <alignment vertical="center"/>
    </xf>
    <xf numFmtId="0" fontId="61" fillId="3" borderId="27" applyNumberFormat="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3" borderId="0" applyNumberFormat="0" applyBorder="0" applyAlignment="0" applyProtection="0">
      <alignment vertical="center"/>
    </xf>
    <xf numFmtId="0" fontId="44" fillId="0" borderId="0">
      <alignment vertical="center"/>
    </xf>
    <xf numFmtId="0" fontId="44" fillId="0" borderId="0">
      <alignment vertical="center"/>
    </xf>
    <xf numFmtId="0" fontId="0" fillId="43"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49" fillId="0" borderId="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39" borderId="0" applyNumberFormat="0" applyBorder="0" applyAlignment="0" applyProtection="0">
      <alignment vertical="center"/>
    </xf>
    <xf numFmtId="0" fontId="44" fillId="0" borderId="0">
      <alignment vertical="center"/>
    </xf>
    <xf numFmtId="0" fontId="49" fillId="0" borderId="0">
      <alignment vertical="center"/>
    </xf>
    <xf numFmtId="0" fontId="0" fillId="39" borderId="0" applyNumberFormat="0" applyBorder="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9"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 fillId="0" borderId="24" applyNumberFormat="0" applyFill="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53" fillId="0" borderId="28" applyNumberFormat="0" applyFill="0" applyAlignment="0" applyProtection="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9" fillId="0" borderId="0">
      <alignment vertical="center"/>
    </xf>
    <xf numFmtId="0" fontId="44" fillId="0" borderId="0">
      <alignment vertical="center"/>
    </xf>
    <xf numFmtId="0" fontId="4" fillId="0" borderId="31" applyNumberFormat="0" applyFill="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9"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9" fillId="0" borderId="0">
      <alignment vertical="center"/>
    </xf>
    <xf numFmtId="0" fontId="0" fillId="39"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9" fillId="0" borderId="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5" fillId="4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 fillId="0" borderId="24" applyNumberFormat="0" applyFill="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41" borderId="0" applyNumberFormat="0" applyBorder="0" applyAlignment="0" applyProtection="0">
      <alignment vertical="center"/>
    </xf>
    <xf numFmtId="0" fontId="47" fillId="3" borderId="23" applyNumberFormat="0" applyAlignment="0" applyProtection="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62" fillId="0" borderId="33"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5" fillId="49" borderId="0" applyNumberFormat="0" applyBorder="0" applyAlignment="0" applyProtection="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 fillId="0" borderId="31"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61" fillId="43" borderId="27" applyNumberFormat="0" applyAlignment="0" applyProtection="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7" fillId="43" borderId="23"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5" fillId="41" borderId="0" applyNumberFormat="0" applyBorder="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9" borderId="0" applyNumberFormat="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39"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0" fillId="47" borderId="0" applyNumberFormat="0" applyBorder="0" applyAlignment="0" applyProtection="0">
      <alignment vertical="center"/>
    </xf>
    <xf numFmtId="0" fontId="62" fillId="0" borderId="33" applyNumberFormat="0" applyFill="0" applyAlignment="0" applyProtection="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62" fillId="0" borderId="33" applyNumberFormat="0" applyFill="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62" fillId="0" borderId="33" applyNumberFormat="0" applyFill="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57" borderId="0" applyNumberFormat="0" applyBorder="0" applyAlignment="0" applyProtection="0">
      <alignment vertical="center"/>
    </xf>
    <xf numFmtId="0" fontId="0" fillId="39"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48" fillId="0" borderId="25"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39"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45" fillId="50" borderId="0" applyNumberFormat="0" applyBorder="0" applyAlignment="0" applyProtection="0">
      <alignment vertical="center"/>
    </xf>
    <xf numFmtId="0" fontId="45" fillId="42" borderId="0" applyNumberFormat="0" applyBorder="0" applyAlignment="0" applyProtection="0">
      <alignment vertical="center"/>
    </xf>
    <xf numFmtId="0" fontId="44" fillId="0" borderId="0">
      <alignment vertical="center"/>
    </xf>
    <xf numFmtId="0" fontId="44"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9"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9"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7" fillId="43" borderId="23" applyNumberFormat="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5" fillId="40" borderId="0" applyNumberFormat="0" applyBorder="0" applyAlignment="0" applyProtection="0">
      <alignment vertical="center"/>
    </xf>
    <xf numFmtId="0" fontId="49" fillId="0" borderId="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5" fillId="45"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 fillId="0" borderId="24"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5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42" borderId="0" applyNumberFormat="0" applyBorder="0" applyAlignment="0" applyProtection="0">
      <alignment vertical="center"/>
    </xf>
    <xf numFmtId="0" fontId="56" fillId="53" borderId="29"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9" fillId="0" borderId="0">
      <alignment vertical="center"/>
    </xf>
    <xf numFmtId="0" fontId="0" fillId="47" borderId="0" applyNumberFormat="0" applyBorder="0" applyAlignment="0" applyProtection="0">
      <alignment vertical="center"/>
    </xf>
    <xf numFmtId="0" fontId="49"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 fillId="0" borderId="24"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45" fillId="50" borderId="0" applyNumberFormat="0" applyBorder="0" applyAlignment="0" applyProtection="0">
      <alignment vertical="center"/>
    </xf>
    <xf numFmtId="0" fontId="0" fillId="42" borderId="0" applyNumberFormat="0" applyBorder="0" applyAlignment="0" applyProtection="0">
      <alignment vertical="center"/>
    </xf>
    <xf numFmtId="0" fontId="56" fillId="53" borderId="29" applyNumberFormat="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65" fillId="0" borderId="22"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5" fillId="58" borderId="0" applyNumberFormat="0" applyBorder="0" applyAlignment="0" applyProtection="0">
      <alignment vertical="center"/>
    </xf>
    <xf numFmtId="0" fontId="0" fillId="42" borderId="0" applyNumberFormat="0" applyBorder="0" applyAlignment="0" applyProtection="0">
      <alignment vertical="center"/>
    </xf>
    <xf numFmtId="0" fontId="66" fillId="4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40" borderId="0" applyNumberFormat="0" applyBorder="0" applyAlignment="0" applyProtection="0">
      <alignment vertical="center"/>
    </xf>
    <xf numFmtId="0" fontId="45" fillId="41" borderId="0" applyNumberFormat="0" applyBorder="0" applyAlignment="0" applyProtection="0">
      <alignment vertical="center"/>
    </xf>
    <xf numFmtId="0" fontId="58" fillId="0" borderId="0" applyNumberFormat="0" applyFill="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3" fillId="0" borderId="28" applyNumberFormat="0" applyFill="0" applyAlignment="0" applyProtection="0">
      <alignment vertical="center"/>
    </xf>
    <xf numFmtId="0" fontId="45"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1" fillId="0" borderId="0" applyNumberFormat="0" applyFill="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0" fillId="42" borderId="0" applyNumberFormat="0" applyBorder="0" applyAlignment="0" applyProtection="0">
      <alignment vertical="center"/>
    </xf>
    <xf numFmtId="0" fontId="65"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57"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45" fillId="47"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9" fillId="0" borderId="0">
      <alignment vertical="center"/>
    </xf>
    <xf numFmtId="0" fontId="49"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53" fillId="0" borderId="28" applyNumberFormat="0" applyFill="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2"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0" fillId="0" borderId="0">
      <alignment vertical="center"/>
    </xf>
    <xf numFmtId="0" fontId="45" fillId="5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8" fillId="0" borderId="25"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5" fillId="55" borderId="0" applyNumberFormat="0" applyBorder="0" applyAlignment="0" applyProtection="0">
      <alignment vertical="center"/>
    </xf>
    <xf numFmtId="0" fontId="0" fillId="42" borderId="0" applyNumberFormat="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2" borderId="0" applyNumberFormat="0" applyBorder="0" applyAlignment="0" applyProtection="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2" borderId="0" applyNumberFormat="0" applyBorder="0" applyAlignment="0" applyProtection="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5" fillId="37"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9"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8" borderId="26" applyNumberFormat="0" applyFont="0" applyAlignment="0" applyProtection="0">
      <alignment vertical="center"/>
    </xf>
    <xf numFmtId="0" fontId="0" fillId="42"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36"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5" fillId="47" borderId="0" applyNumberFormat="0" applyBorder="0" applyAlignment="0" applyProtection="0">
      <alignment vertical="center"/>
    </xf>
    <xf numFmtId="0" fontId="51" fillId="0" borderId="32" applyNumberFormat="0" applyFill="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0" fillId="42"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0" applyNumberFormat="0" applyBorder="0" applyAlignment="0" applyProtection="0">
      <alignment vertical="center"/>
    </xf>
    <xf numFmtId="0" fontId="0" fillId="41" borderId="0" applyNumberFormat="0" applyBorder="0" applyAlignment="0" applyProtection="0">
      <alignment vertical="center"/>
    </xf>
    <xf numFmtId="0" fontId="0" fillId="48"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8" fillId="0" borderId="25" applyNumberFormat="0" applyFill="0" applyAlignment="0" applyProtection="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45" fillId="46" borderId="0" applyNumberFormat="0" applyBorder="0" applyAlignment="0" applyProtection="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0" borderId="0">
      <alignment vertical="center"/>
    </xf>
    <xf numFmtId="0" fontId="4" fillId="0" borderId="24"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0" fillId="47" borderId="0" applyNumberFormat="0" applyBorder="0" applyAlignment="0" applyProtection="0">
      <alignment vertical="center"/>
    </xf>
    <xf numFmtId="0" fontId="65"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47" borderId="0" applyNumberFormat="0" applyBorder="0" applyAlignment="0" applyProtection="0">
      <alignment vertical="center"/>
    </xf>
    <xf numFmtId="0" fontId="65"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 fillId="0" borderId="24" applyNumberFormat="0" applyFill="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9"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 fillId="0" borderId="31"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65" fillId="0" borderId="2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8" fillId="0" borderId="0" applyNumberFormat="0" applyFill="0" applyBorder="0" applyAlignment="0" applyProtection="0">
      <alignment vertical="center"/>
    </xf>
    <xf numFmtId="0" fontId="0" fillId="47" borderId="0" applyNumberFormat="0" applyBorder="0" applyAlignment="0" applyProtection="0">
      <alignment vertical="center"/>
    </xf>
    <xf numFmtId="0" fontId="45"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5" fillId="37" borderId="0" applyNumberFormat="0" applyBorder="0" applyAlignment="0" applyProtection="0">
      <alignment vertical="center"/>
    </xf>
    <xf numFmtId="0" fontId="0" fillId="4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5" fillId="44"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61" fillId="43" borderId="27" applyNumberFormat="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61" fillId="4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5" fillId="4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61" fillId="3" borderId="27" applyNumberFormat="0" applyAlignment="0" applyProtection="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59" fillId="0" borderId="0" applyNumberForma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9"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7" borderId="0" applyNumberFormat="0" applyBorder="0" applyAlignment="0" applyProtection="0">
      <alignment vertical="center"/>
    </xf>
    <xf numFmtId="0" fontId="49" fillId="0" borderId="0">
      <alignment vertical="center"/>
    </xf>
    <xf numFmtId="0" fontId="45" fillId="42"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59" fillId="0" borderId="0" applyNumberFormat="0" applyFill="0" applyBorder="0" applyAlignment="0" applyProtection="0">
      <alignment vertical="center"/>
    </xf>
    <xf numFmtId="0" fontId="52" fillId="42" borderId="27"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35" borderId="0" applyNumberFormat="0" applyBorder="0" applyAlignment="0" applyProtection="0">
      <alignment vertical="center"/>
    </xf>
    <xf numFmtId="0" fontId="44" fillId="0" borderId="0">
      <alignment vertical="center"/>
    </xf>
    <xf numFmtId="0" fontId="44" fillId="0" borderId="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5" borderId="0" applyNumberFormat="0" applyBorder="0" applyAlignment="0" applyProtection="0">
      <alignment vertical="center"/>
    </xf>
    <xf numFmtId="0" fontId="4" fillId="0" borderId="24"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52" fillId="42" borderId="27" applyNumberFormat="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0" fillId="40" borderId="0" applyNumberFormat="0" applyBorder="0" applyAlignment="0" applyProtection="0">
      <alignment vertical="center"/>
    </xf>
    <xf numFmtId="0" fontId="62" fillId="0" borderId="33" applyNumberFormat="0" applyFill="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9" fontId="0" fillId="0" borderId="0" applyFont="0" applyFill="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7" fillId="43" borderId="23" applyNumberFormat="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40" borderId="0" applyNumberFormat="0" applyBorder="0" applyAlignment="0" applyProtection="0">
      <alignment vertical="center"/>
    </xf>
    <xf numFmtId="0" fontId="4" fillId="0" borderId="31" applyNumberFormat="0" applyFill="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 fillId="0" borderId="31"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0"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59" fillId="0" borderId="0" applyNumberFormat="0" applyFill="0" applyBorder="0" applyAlignment="0" applyProtection="0">
      <alignment vertical="center"/>
    </xf>
    <xf numFmtId="0" fontId="0" fillId="38"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40"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5" fillId="5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5" fillId="49"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57" fillId="0" borderId="0" applyNumberFormat="0" applyFill="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0" fillId="37" borderId="0" applyNumberFormat="0" applyBorder="0" applyAlignment="0" applyProtection="0">
      <alignment vertical="center"/>
    </xf>
    <xf numFmtId="0" fontId="0" fillId="40" borderId="0" applyNumberFormat="0" applyBorder="0" applyAlignment="0" applyProtection="0">
      <alignment vertical="center"/>
    </xf>
    <xf numFmtId="0" fontId="48" fillId="0" borderId="25" applyNumberFormat="0" applyFill="0" applyAlignment="0" applyProtection="0">
      <alignment vertical="center"/>
    </xf>
    <xf numFmtId="0" fontId="0"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0" fillId="40" borderId="0" applyNumberFormat="0" applyBorder="0" applyAlignment="0" applyProtection="0">
      <alignment vertical="center"/>
    </xf>
    <xf numFmtId="0" fontId="49" fillId="0" borderId="0">
      <alignment vertical="center"/>
    </xf>
    <xf numFmtId="0" fontId="47" fillId="3" borderId="23" applyNumberFormat="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0"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0" fillId="41" borderId="0" applyNumberFormat="0" applyBorder="0" applyAlignment="0" applyProtection="0">
      <alignment vertical="center"/>
    </xf>
    <xf numFmtId="0" fontId="59"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 fillId="0" borderId="31" applyNumberFormat="0" applyFill="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0" borderId="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0" fillId="48" borderId="26" applyNumberFormat="0" applyFont="0" applyAlignment="0" applyProtection="0">
      <alignment vertical="center"/>
    </xf>
    <xf numFmtId="0" fontId="56" fillId="53" borderId="29"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5" fillId="43" borderId="0" applyNumberFormat="0" applyBorder="0" applyAlignment="0" applyProtection="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57" fillId="0" borderId="0" applyNumberForma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7" fillId="3" borderId="23"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0" borderId="0">
      <alignment vertical="center"/>
    </xf>
    <xf numFmtId="0" fontId="65" fillId="0" borderId="22"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9" borderId="0" applyNumberFormat="0" applyBorder="0" applyAlignment="0" applyProtection="0">
      <alignment vertical="center"/>
    </xf>
    <xf numFmtId="0" fontId="49"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9" fillId="0" borderId="0">
      <alignment vertical="center"/>
    </xf>
    <xf numFmtId="0" fontId="0"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5" fillId="49" borderId="0" applyNumberFormat="0" applyBorder="0" applyAlignment="0" applyProtection="0">
      <alignment vertical="center"/>
    </xf>
    <xf numFmtId="0" fontId="0" fillId="41"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1" borderId="0" applyNumberFormat="0" applyBorder="0" applyAlignment="0" applyProtection="0">
      <alignment vertical="center"/>
    </xf>
    <xf numFmtId="0" fontId="45" fillId="49"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3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5" fillId="47"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37" borderId="0" applyNumberFormat="0" applyBorder="0" applyAlignment="0" applyProtection="0">
      <alignment vertical="center"/>
    </xf>
    <xf numFmtId="0" fontId="0" fillId="41" borderId="0" applyNumberFormat="0" applyBorder="0" applyAlignment="0" applyProtection="0">
      <alignment vertical="center"/>
    </xf>
    <xf numFmtId="0" fontId="45" fillId="5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0" fillId="48" borderId="26" applyNumberFormat="0" applyFont="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5" fillId="40"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60"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60" fillId="0" borderId="0">
      <alignment vertical="center"/>
    </xf>
    <xf numFmtId="0" fontId="0" fillId="41"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41"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1"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0"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6" borderId="0" applyNumberFormat="0" applyBorder="0" applyAlignment="0" applyProtection="0">
      <alignment vertical="center"/>
    </xf>
    <xf numFmtId="0" fontId="48" fillId="0" borderId="25" applyNumberFormat="0" applyFill="0" applyAlignment="0" applyProtection="0">
      <alignment vertical="center"/>
    </xf>
    <xf numFmtId="0" fontId="0" fillId="41" borderId="0" applyNumberFormat="0" applyBorder="0" applyAlignment="0" applyProtection="0">
      <alignment vertical="center"/>
    </xf>
    <xf numFmtId="0" fontId="0" fillId="4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51" fillId="0" borderId="0" applyNumberFormat="0" applyFill="0" applyBorder="0" applyAlignment="0" applyProtection="0">
      <alignment vertical="center"/>
    </xf>
    <xf numFmtId="0" fontId="0" fillId="37"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61" fillId="43" borderId="27" applyNumberFormat="0" applyAlignment="0" applyProtection="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67" fillId="44"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65" fillId="0" borderId="22" applyNumberFormat="0" applyFill="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8" borderId="26" applyNumberFormat="0" applyFon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37"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9" fillId="0" borderId="0" applyNumberFormat="0" applyFill="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0" fillId="0" borderId="0">
      <alignment vertical="center"/>
    </xf>
    <xf numFmtId="0" fontId="0" fillId="37" borderId="0" applyNumberFormat="0" applyBorder="0" applyAlignment="0" applyProtection="0">
      <alignment vertical="center"/>
    </xf>
    <xf numFmtId="0" fontId="47" fillId="43" borderId="23" applyNumberFormat="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0" fillId="38"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3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9"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64"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5" fillId="4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5" fillId="47"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1" fillId="0" borderId="32" applyNumberFormat="0" applyFill="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0" borderId="0">
      <alignment vertical="center"/>
    </xf>
    <xf numFmtId="0" fontId="44" fillId="0" borderId="0">
      <alignment vertical="center"/>
    </xf>
    <xf numFmtId="0" fontId="0" fillId="37" borderId="0" applyNumberFormat="0" applyBorder="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5" fillId="50" borderId="0" applyNumberFormat="0" applyBorder="0" applyAlignment="0" applyProtection="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0" fillId="37"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56" fillId="53" borderId="29" applyNumberFormat="0" applyAlignment="0" applyProtection="0">
      <alignment vertical="center"/>
    </xf>
    <xf numFmtId="0" fontId="0" fillId="0" borderId="0">
      <alignment vertical="center"/>
    </xf>
    <xf numFmtId="0" fontId="0" fillId="3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37"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37"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7"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37" borderId="0" applyNumberFormat="0" applyBorder="0" applyAlignment="0" applyProtection="0">
      <alignment vertical="center"/>
    </xf>
    <xf numFmtId="0" fontId="0" fillId="43"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4" fillId="51"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54" fillId="51" borderId="0" applyNumberFormat="0" applyBorder="0" applyAlignment="0" applyProtection="0">
      <alignment vertical="center"/>
    </xf>
    <xf numFmtId="9" fontId="0" fillId="0" borderId="0" applyFont="0" applyFill="0" applyBorder="0" applyAlignment="0" applyProtection="0">
      <alignment vertical="center"/>
    </xf>
    <xf numFmtId="0" fontId="61" fillId="43" borderId="27" applyNumberFormat="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5" fillId="36" borderId="0" applyNumberFormat="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0"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7" fillId="3" borderId="23" applyNumberFormat="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56" fillId="53" borderId="29" applyNumberFormat="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38"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61" fillId="3" borderId="27" applyNumberFormat="0" applyAlignment="0" applyProtection="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9" fillId="0" borderId="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58" fillId="0" borderId="0" applyNumberFormat="0" applyFill="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0" fillId="47"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53" fillId="0" borderId="28" applyNumberFormat="0" applyFill="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7" fillId="0" borderId="0" applyNumberFormat="0" applyFill="0" applyBorder="0" applyAlignment="0" applyProtection="0">
      <alignment vertical="center"/>
    </xf>
    <xf numFmtId="0" fontId="0" fillId="47" borderId="0" applyNumberFormat="0" applyBorder="0" applyAlignment="0" applyProtection="0">
      <alignment vertical="center"/>
    </xf>
    <xf numFmtId="0" fontId="51" fillId="0" borderId="32" applyNumberFormat="0" applyFill="0" applyAlignment="0" applyProtection="0">
      <alignment vertical="center"/>
    </xf>
    <xf numFmtId="0" fontId="57" fillId="0" borderId="0" applyNumberFormat="0" applyFill="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47" borderId="0" applyNumberFormat="0" applyBorder="0" applyAlignment="0" applyProtection="0">
      <alignment vertical="center"/>
    </xf>
    <xf numFmtId="0" fontId="0"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61" fillId="43" borderId="27" applyNumberFormat="0" applyAlignment="0" applyProtection="0">
      <alignment vertical="center"/>
    </xf>
    <xf numFmtId="0" fontId="0" fillId="0" borderId="0">
      <alignment vertical="center"/>
    </xf>
    <xf numFmtId="0" fontId="0"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52" fillId="42" borderId="27" applyNumberFormat="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0"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0" fillId="47" borderId="0" applyNumberFormat="0" applyBorder="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0" fillId="47"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52" fillId="42" borderId="27" applyNumberFormat="0" applyAlignment="0" applyProtection="0">
      <alignment vertical="center"/>
    </xf>
    <xf numFmtId="0" fontId="0" fillId="42" borderId="0" applyNumberFormat="0" applyBorder="0" applyAlignment="0" applyProtection="0">
      <alignment vertical="center"/>
    </xf>
    <xf numFmtId="0" fontId="46" fillId="0" borderId="22" applyNumberFormat="0" applyFill="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6" fillId="0" borderId="22" applyNumberFormat="0" applyFill="0" applyAlignment="0" applyProtection="0">
      <alignment vertical="center"/>
    </xf>
    <xf numFmtId="0" fontId="0" fillId="42" borderId="0" applyNumberFormat="0" applyBorder="0" applyAlignment="0" applyProtection="0">
      <alignment vertical="center"/>
    </xf>
    <xf numFmtId="0" fontId="46" fillId="0" borderId="22" applyNumberFormat="0" applyFill="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61" fillId="43" borderId="27"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61" fillId="43" borderId="27"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61" fillId="43" borderId="27"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57" fillId="0" borderId="0" applyNumberForma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38"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38" borderId="0" applyNumberFormat="0" applyBorder="0" applyAlignment="0" applyProtection="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60" fillId="0" borderId="0">
      <alignment vertical="center"/>
    </xf>
    <xf numFmtId="0" fontId="44" fillId="0" borderId="0">
      <alignment vertical="center"/>
    </xf>
    <xf numFmtId="0" fontId="47" fillId="3" borderId="23" applyNumberFormat="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38"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0" fillId="38" borderId="0" applyNumberFormat="0" applyBorder="0" applyAlignment="0" applyProtection="0">
      <alignment vertical="center"/>
    </xf>
    <xf numFmtId="0" fontId="49"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61" fillId="3"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4" fillId="0" borderId="24" applyNumberFormat="0" applyFill="0" applyAlignment="0" applyProtection="0">
      <alignment vertical="center"/>
    </xf>
    <xf numFmtId="0" fontId="45" fillId="41"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66" fillId="46"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9" fillId="0" borderId="0">
      <alignment vertical="center"/>
    </xf>
    <xf numFmtId="0" fontId="0" fillId="0" borderId="0">
      <alignment vertical="center"/>
    </xf>
    <xf numFmtId="0" fontId="0" fillId="38"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5" fillId="36"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5" fillId="50"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7" fillId="3" borderId="23"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9" fillId="0" borderId="0">
      <alignment vertical="center"/>
    </xf>
    <xf numFmtId="0" fontId="0" fillId="38"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66" fillId="46" borderId="0" applyNumberFormat="0" applyBorder="0" applyAlignment="0" applyProtection="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52" fillId="42" borderId="27" applyNumberFormat="0" applyAlignment="0" applyProtection="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38" borderId="0" applyNumberFormat="0" applyBorder="0" applyAlignment="0" applyProtection="0">
      <alignment vertical="center"/>
    </xf>
    <xf numFmtId="0" fontId="49"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2"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9"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0" borderId="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65" fillId="0" borderId="22" applyNumberFormat="0" applyFill="0" applyAlignment="0" applyProtection="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65" fillId="0" borderId="22" applyNumberFormat="0" applyFill="0" applyAlignment="0" applyProtection="0">
      <alignment vertical="center"/>
    </xf>
    <xf numFmtId="0" fontId="45" fillId="36" borderId="0" applyNumberFormat="0" applyBorder="0" applyAlignment="0" applyProtection="0">
      <alignment vertical="center"/>
    </xf>
    <xf numFmtId="0" fontId="65" fillId="0" borderId="22" applyNumberFormat="0" applyFill="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 fillId="0" borderId="24" applyNumberFormat="0" applyFill="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0"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0" fillId="0" borderId="0">
      <alignment vertical="center"/>
    </xf>
    <xf numFmtId="0" fontId="45" fillId="36"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8" fillId="0" borderId="25" applyNumberFormat="0" applyFill="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5" fillId="40"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3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49" borderId="0" applyNumberFormat="0" applyBorder="0" applyAlignment="0" applyProtection="0">
      <alignment vertical="center"/>
    </xf>
    <xf numFmtId="0" fontId="45" fillId="36" borderId="0" applyNumberFormat="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9"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5" fillId="36"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50" borderId="0" applyNumberFormat="0" applyBorder="0" applyAlignment="0" applyProtection="0">
      <alignment vertical="center"/>
    </xf>
    <xf numFmtId="0" fontId="45" fillId="36" borderId="0" applyNumberFormat="0" applyBorder="0" applyAlignment="0" applyProtection="0">
      <alignment vertical="center"/>
    </xf>
    <xf numFmtId="0" fontId="45" fillId="50"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36"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36"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36" borderId="0" applyNumberFormat="0" applyBorder="0" applyAlignment="0" applyProtection="0">
      <alignment vertical="center"/>
    </xf>
    <xf numFmtId="0" fontId="45" fillId="36" borderId="0" applyNumberFormat="0" applyBorder="0" applyAlignment="0" applyProtection="0">
      <alignment vertical="center"/>
    </xf>
    <xf numFmtId="0" fontId="61" fillId="3" borderId="27" applyNumberFormat="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51" fillId="0" borderId="32" applyNumberFormat="0" applyFill="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5" fillId="43" borderId="0" applyNumberFormat="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5" fillId="43"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61" fillId="43" borderId="27" applyNumberFormat="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7" fillId="3" borderId="23" applyNumberFormat="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0"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61" fillId="3"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55"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0" fillId="0" borderId="0">
      <alignment vertical="center"/>
    </xf>
    <xf numFmtId="0" fontId="61" fillId="43" borderId="27" applyNumberFormat="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5" fillId="40" borderId="0" applyNumberFormat="0" applyBorder="0" applyAlignment="0" applyProtection="0">
      <alignment vertical="center"/>
    </xf>
    <xf numFmtId="0" fontId="0" fillId="0" borderId="0">
      <alignment vertical="center"/>
    </xf>
    <xf numFmtId="0" fontId="45" fillId="40" borderId="0" applyNumberFormat="0" applyBorder="0" applyAlignment="0" applyProtection="0">
      <alignment vertical="center"/>
    </xf>
    <xf numFmtId="0" fontId="44" fillId="0" borderId="0">
      <alignment vertical="center"/>
    </xf>
    <xf numFmtId="0" fontId="0"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0"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45" fillId="40" borderId="0" applyNumberFormat="0" applyBorder="0" applyAlignment="0" applyProtection="0">
      <alignment vertical="center"/>
    </xf>
    <xf numFmtId="9" fontId="0" fillId="0" borderId="0" applyFont="0" applyFill="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55" fillId="44"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 fillId="0" borderId="31" applyNumberFormat="0" applyFill="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7" fillId="43" borderId="23" applyNumberFormat="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52" fillId="42" borderId="27" applyNumberFormat="0" applyAlignment="0" applyProtection="0">
      <alignment vertical="center"/>
    </xf>
    <xf numFmtId="0" fontId="45" fillId="40" borderId="0" applyNumberFormat="0" applyBorder="0" applyAlignment="0" applyProtection="0">
      <alignment vertical="center"/>
    </xf>
    <xf numFmtId="0" fontId="0" fillId="0" borderId="0">
      <alignment vertical="center"/>
    </xf>
    <xf numFmtId="0" fontId="45" fillId="49"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0" fillId="48" borderId="26" applyNumberFormat="0" applyFont="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pplyProtection="0">
      <alignment vertical="center"/>
    </xf>
    <xf numFmtId="0" fontId="45" fillId="41"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5" fillId="40"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40"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5" fillId="40"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5" fillId="43"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50" fillId="0" borderId="0" applyNumberFormat="0" applyFill="0" applyBorder="0" applyAlignment="0" applyProtection="0">
      <alignment vertical="center"/>
    </xf>
    <xf numFmtId="0" fontId="49" fillId="0" borderId="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1" fillId="3" borderId="27"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57" fillId="0" borderId="0" applyNumberFormat="0" applyFill="0" applyBorder="0" applyAlignment="0" applyProtection="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58" fillId="0" borderId="0" applyNumberFormat="0" applyFill="0" applyBorder="0" applyAlignment="0" applyProtection="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50"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1"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47" fillId="43" borderId="23" applyNumberFormat="0" applyAlignment="0" applyProtection="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66" fillId="46" borderId="0" applyNumberFormat="0" applyBorder="0" applyAlignment="0" applyProtection="0">
      <alignment vertical="center"/>
    </xf>
    <xf numFmtId="0" fontId="49"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0"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5" fillId="41"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64" fillId="0" borderId="0" applyNumberFormat="0" applyFill="0" applyBorder="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37"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51" fillId="0" borderId="0" applyNumberFormat="0" applyFill="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5" fillId="54" borderId="0" applyNumberFormat="0" applyBorder="0" applyAlignment="0" applyProtection="0">
      <alignment vertical="center"/>
    </xf>
    <xf numFmtId="0" fontId="45" fillId="41"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5" fillId="41" borderId="0" applyNumberFormat="0" applyBorder="0" applyAlignment="0" applyProtection="0">
      <alignment vertical="center"/>
    </xf>
    <xf numFmtId="0" fontId="45" fillId="45"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0" fillId="0" borderId="0">
      <alignment vertical="center"/>
    </xf>
    <xf numFmtId="0" fontId="45" fillId="41"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5" fillId="41" borderId="0" applyNumberFormat="0" applyBorder="0" applyAlignment="0" applyProtection="0">
      <alignment vertical="center"/>
    </xf>
    <xf numFmtId="0" fontId="45" fillId="41"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1" borderId="0" applyNumberFormat="0" applyBorder="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5" fillId="41" borderId="0" applyNumberFormat="0" applyBorder="0" applyAlignment="0" applyProtection="0">
      <alignment vertical="center"/>
    </xf>
    <xf numFmtId="0" fontId="45" fillId="46" borderId="0" applyNumberFormat="0" applyBorder="0" applyAlignment="0" applyProtection="0">
      <alignment vertical="center"/>
    </xf>
    <xf numFmtId="0" fontId="45" fillId="46" borderId="0" applyNumberFormat="0" applyBorder="0" applyAlignment="0" applyProtection="0">
      <alignment vertical="center"/>
    </xf>
    <xf numFmtId="0" fontId="44" fillId="0" borderId="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45" fillId="46" borderId="0" applyNumberFormat="0" applyBorder="0" applyAlignment="0" applyProtection="0">
      <alignment vertical="center"/>
    </xf>
    <xf numFmtId="0" fontId="44" fillId="0" borderId="0">
      <alignment vertical="center"/>
    </xf>
    <xf numFmtId="0" fontId="45" fillId="41" borderId="0" applyNumberFormat="0" applyBorder="0" applyAlignment="0" applyProtection="0">
      <alignment vertical="center"/>
    </xf>
    <xf numFmtId="0" fontId="45" fillId="46" borderId="0" applyNumberFormat="0" applyBorder="0" applyAlignment="0" applyProtection="0">
      <alignment vertical="center"/>
    </xf>
    <xf numFmtId="0" fontId="51" fillId="0" borderId="32" applyNumberFormat="0" applyFill="0" applyAlignment="0" applyProtection="0">
      <alignment vertical="center"/>
    </xf>
    <xf numFmtId="0" fontId="45" fillId="46"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3" borderId="0" applyNumberFormat="0" applyBorder="0" applyAlignment="0" applyProtection="0">
      <alignment vertical="center"/>
    </xf>
    <xf numFmtId="0" fontId="51" fillId="0" borderId="32" applyNumberFormat="0" applyFill="0" applyAlignment="0" applyProtection="0">
      <alignment vertical="center"/>
    </xf>
    <xf numFmtId="0" fontId="45" fillId="43" borderId="0" applyNumberFormat="0" applyBorder="0" applyAlignment="0" applyProtection="0">
      <alignment vertical="center"/>
    </xf>
    <xf numFmtId="0" fontId="51" fillId="0" borderId="32" applyNumberFormat="0" applyFill="0" applyAlignment="0" applyProtection="0">
      <alignment vertical="center"/>
    </xf>
    <xf numFmtId="0" fontId="45" fillId="43" borderId="0" applyNumberFormat="0" applyBorder="0" applyAlignment="0" applyProtection="0">
      <alignment vertical="center"/>
    </xf>
    <xf numFmtId="0" fontId="0" fillId="0" borderId="0">
      <alignment vertical="center"/>
    </xf>
    <xf numFmtId="0" fontId="45" fillId="45" borderId="0" applyNumberFormat="0" applyBorder="0" applyAlignment="0" applyProtection="0">
      <alignment vertical="center"/>
    </xf>
    <xf numFmtId="0" fontId="0" fillId="0" borderId="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7" fillId="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45"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9"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 fillId="0" borderId="24" applyNumberFormat="0" applyFill="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0" fillId="0" borderId="0">
      <alignment vertical="center"/>
    </xf>
    <xf numFmtId="0" fontId="45" fillId="4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 fillId="0" borderId="31" applyNumberFormat="0" applyFill="0" applyAlignment="0" applyProtection="0">
      <alignment vertical="center"/>
    </xf>
    <xf numFmtId="0" fontId="45" fillId="45" borderId="0" applyNumberFormat="0" applyBorder="0" applyAlignment="0" applyProtection="0">
      <alignment vertical="center"/>
    </xf>
    <xf numFmtId="0" fontId="4" fillId="0" borderId="31"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5" fillId="45" borderId="0" applyNumberFormat="0" applyBorder="0" applyAlignment="0" applyProtection="0">
      <alignment vertical="center"/>
    </xf>
    <xf numFmtId="0" fontId="46" fillId="0" borderId="2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6" fillId="0" borderId="22" applyNumberFormat="0" applyFill="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9"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9"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7" fillId="0" borderId="0" applyNumberFormat="0" applyFill="0" applyBorder="0" applyAlignment="0" applyProtection="0">
      <alignment vertical="center"/>
    </xf>
    <xf numFmtId="0" fontId="45" fillId="45"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5" fillId="44"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45" fillId="45" borderId="0" applyNumberFormat="0" applyBorder="0" applyAlignment="0" applyProtection="0">
      <alignment vertical="center"/>
    </xf>
    <xf numFmtId="0" fontId="61" fillId="43"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37"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3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5" fillId="37" borderId="0" applyNumberFormat="0" applyBorder="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3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37" borderId="0" applyNumberFormat="0" applyBorder="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3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5" fillId="43" borderId="0" applyNumberFormat="0" applyBorder="0" applyAlignment="0" applyProtection="0">
      <alignment vertical="center"/>
    </xf>
    <xf numFmtId="0" fontId="44" fillId="0" borderId="0">
      <alignment vertical="center"/>
    </xf>
    <xf numFmtId="0" fontId="45" fillId="43"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43"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8" fillId="0" borderId="25" applyNumberFormat="0" applyFill="0" applyAlignment="0" applyProtection="0">
      <alignment vertical="center"/>
    </xf>
    <xf numFmtId="0" fontId="45" fillId="49" borderId="0" applyNumberFormat="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51" fillId="0" borderId="32"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9"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0" fillId="0" borderId="0">
      <alignment vertical="center"/>
    </xf>
    <xf numFmtId="0" fontId="45" fillId="49" borderId="0" applyNumberFormat="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9" fillId="0" borderId="0">
      <alignment vertical="center"/>
    </xf>
    <xf numFmtId="0" fontId="44" fillId="0" borderId="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56" fillId="53" borderId="29" applyNumberFormat="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50"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58" fillId="0" borderId="36" applyNumberFormat="0" applyFill="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0"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5" fillId="47" borderId="0" applyNumberFormat="0" applyBorder="0" applyAlignment="0" applyProtection="0">
      <alignment vertical="center"/>
    </xf>
    <xf numFmtId="0" fontId="45" fillId="47"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5" fillId="47"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47" borderId="0" applyNumberFormat="0" applyBorder="0" applyAlignment="0" applyProtection="0">
      <alignment vertical="center"/>
    </xf>
    <xf numFmtId="0" fontId="45" fillId="47" borderId="0" applyNumberFormat="0" applyBorder="0" applyAlignment="0" applyProtection="0">
      <alignment vertical="center"/>
    </xf>
    <xf numFmtId="0" fontId="44" fillId="0" borderId="0">
      <alignment vertical="center"/>
    </xf>
    <xf numFmtId="0" fontId="45" fillId="47" borderId="0" applyNumberFormat="0" applyBorder="0" applyAlignment="0" applyProtection="0">
      <alignment vertical="center"/>
    </xf>
    <xf numFmtId="0" fontId="45" fillId="47" borderId="0" applyNumberFormat="0" applyBorder="0" applyAlignment="0" applyProtection="0">
      <alignment vertical="center"/>
    </xf>
    <xf numFmtId="0" fontId="45" fillId="42"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7" fillId="3" borderId="23" applyNumberFormat="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53" fillId="0" borderId="28" applyNumberFormat="0" applyFill="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5" fillId="55"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4" fillId="0" borderId="0">
      <alignment vertical="center"/>
    </xf>
    <xf numFmtId="0" fontId="45" fillId="50"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51" fillId="0" borderId="0" applyNumberFormat="0" applyFill="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61" fillId="3" borderId="27" applyNumberFormat="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6" fillId="0" borderId="22" applyNumberFormat="0" applyFill="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8" borderId="26" applyNumberFormat="0" applyFont="0" applyAlignment="0" applyProtection="0">
      <alignment vertical="center"/>
    </xf>
    <xf numFmtId="0" fontId="45" fillId="50" borderId="0" applyNumberFormat="0" applyBorder="0" applyAlignment="0" applyProtection="0">
      <alignment vertical="center"/>
    </xf>
    <xf numFmtId="0" fontId="0" fillId="48" borderId="26" applyNumberFormat="0" applyFont="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5" fillId="50" borderId="0" applyNumberFormat="0" applyBorder="0" applyAlignment="0" applyProtection="0">
      <alignment vertical="center"/>
    </xf>
    <xf numFmtId="9" fontId="0" fillId="0" borderId="0" applyFont="0" applyFill="0" applyBorder="0" applyAlignment="0" applyProtection="0">
      <alignment vertical="center"/>
    </xf>
    <xf numFmtId="0" fontId="45" fillId="50" borderId="0" applyNumberFormat="0" applyBorder="0" applyAlignment="0" applyProtection="0">
      <alignment vertical="center"/>
    </xf>
    <xf numFmtId="0" fontId="49"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0"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51" fillId="0" borderId="0" applyNumberFormat="0" applyFill="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0" fillId="48" borderId="26" applyNumberFormat="0" applyFont="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45" fillId="42"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0" borderId="0" applyNumberFormat="0" applyBorder="0" applyAlignment="0" applyProtection="0">
      <alignment vertical="center"/>
    </xf>
    <xf numFmtId="0" fontId="45" fillId="42"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5" fillId="50"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5" fillId="50"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5" fillId="42" borderId="0" applyNumberFormat="0" applyBorder="0" applyAlignment="0" applyProtection="0">
      <alignment vertical="center"/>
    </xf>
    <xf numFmtId="0" fontId="44" fillId="0" borderId="0">
      <alignment vertical="center"/>
    </xf>
    <xf numFmtId="0" fontId="45" fillId="42"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7"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4"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5" fillId="0" borderId="2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9" fontId="0" fillId="0" borderId="0" applyFont="0" applyFill="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5" fillId="0" borderId="22"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 fillId="0" borderId="31" applyNumberFormat="0" applyFill="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6" fillId="0" borderId="2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6" fillId="46"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0" fontId="53" fillId="0" borderId="28"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9" fontId="0" fillId="0" borderId="0" applyFont="0" applyFill="0" applyBorder="0" applyAlignment="0" applyProtection="0">
      <alignment vertical="center"/>
    </xf>
    <xf numFmtId="0" fontId="51" fillId="0" borderId="32"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4" fillId="0" borderId="0">
      <alignment vertical="center"/>
    </xf>
    <xf numFmtId="0" fontId="47" fillId="3" borderId="23" applyNumberFormat="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0" fontId="47" fillId="3" borderId="23" applyNumberFormat="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0" fontId="45" fillId="54" borderId="0" applyNumberFormat="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62" fillId="0" borderId="33" applyNumberFormat="0" applyFill="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62" fillId="0" borderId="33" applyNumberFormat="0" applyFill="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62" fillId="0" borderId="33" applyNumberFormat="0" applyFill="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62" fillId="0" borderId="33" applyNumberFormat="0" applyFill="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0" fillId="0" borderId="0">
      <alignment vertical="center"/>
    </xf>
    <xf numFmtId="0" fontId="49"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0" borderId="25"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2" fillId="0" borderId="33"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50" fillId="0" borderId="0" applyNumberForma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9" fillId="0" borderId="0">
      <alignment vertical="center"/>
    </xf>
    <xf numFmtId="9" fontId="0" fillId="0" borderId="0" applyFont="0" applyFill="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9" fontId="0" fillId="0" borderId="0" applyFont="0" applyFill="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9" fontId="0" fillId="0" borderId="0" applyFont="0" applyFill="0" applyBorder="0" applyAlignment="0" applyProtection="0">
      <alignment vertical="center"/>
    </xf>
    <xf numFmtId="0" fontId="4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9" fillId="0" borderId="0">
      <alignment vertical="center"/>
    </xf>
    <xf numFmtId="9" fontId="0" fillId="0" borderId="0" applyFont="0" applyFill="0" applyBorder="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4" fillId="0" borderId="31"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62" fillId="0" borderId="37" applyNumberFormat="0" applyFill="0" applyAlignment="0" applyProtection="0">
      <alignment vertical="center"/>
    </xf>
    <xf numFmtId="0" fontId="51" fillId="0" borderId="32" applyNumberFormat="0" applyFill="0" applyAlignment="0" applyProtection="0">
      <alignment vertical="center"/>
    </xf>
    <xf numFmtId="0" fontId="62" fillId="0" borderId="37" applyNumberFormat="0" applyFill="0" applyAlignment="0" applyProtection="0">
      <alignment vertical="center"/>
    </xf>
    <xf numFmtId="0" fontId="44" fillId="0" borderId="0">
      <alignment vertical="center"/>
    </xf>
    <xf numFmtId="0" fontId="49" fillId="0" borderId="0">
      <alignment vertical="center"/>
    </xf>
    <xf numFmtId="0" fontId="0" fillId="0" borderId="0">
      <alignment vertical="center"/>
    </xf>
    <xf numFmtId="0" fontId="62" fillId="0" borderId="37" applyNumberFormat="0" applyFill="0" applyAlignment="0" applyProtection="0">
      <alignment vertical="center"/>
    </xf>
    <xf numFmtId="0" fontId="44" fillId="0" borderId="0">
      <alignment vertical="center"/>
    </xf>
    <xf numFmtId="0" fontId="44" fillId="0" borderId="0">
      <alignment vertical="center"/>
    </xf>
    <xf numFmtId="0" fontId="62" fillId="0" borderId="37"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0"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6" fillId="0" borderId="22" applyNumberFormat="0" applyFill="0" applyAlignment="0" applyProtection="0">
      <alignment vertical="center"/>
    </xf>
    <xf numFmtId="0" fontId="64" fillId="0" borderId="0" applyNumberFormat="0" applyFill="0" applyBorder="0" applyAlignment="0" applyProtection="0">
      <alignment vertical="center"/>
    </xf>
    <xf numFmtId="0" fontId="48" fillId="0" borderId="25" applyNumberFormat="0" applyFill="0" applyAlignment="0" applyProtection="0">
      <alignment vertical="center"/>
    </xf>
    <xf numFmtId="0" fontId="52" fillId="42" borderId="27" applyNumberFormat="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52" fillId="42" borderId="27" applyNumberFormat="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62" fillId="0" borderId="33"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62" fillId="0" borderId="33" applyNumberFormat="0" applyFill="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 fillId="0" borderId="31"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51" fillId="0" borderId="32" applyNumberFormat="0" applyFill="0" applyAlignment="0" applyProtection="0">
      <alignment vertical="center"/>
    </xf>
    <xf numFmtId="0" fontId="48" fillId="0" borderId="25" applyNumberFormat="0" applyFill="0" applyAlignment="0" applyProtection="0">
      <alignment vertical="center"/>
    </xf>
    <xf numFmtId="0" fontId="0" fillId="48" borderId="26" applyNumberFormat="0" applyFont="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9"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6" fillId="0" borderId="22" applyNumberFormat="0" applyFill="0" applyAlignment="0" applyProtection="0">
      <alignment vertical="center"/>
    </xf>
    <xf numFmtId="0" fontId="62" fillId="0" borderId="33" applyNumberFormat="0" applyFill="0" applyAlignment="0" applyProtection="0">
      <alignment vertical="center"/>
    </xf>
    <xf numFmtId="0" fontId="44" fillId="0" borderId="0">
      <alignment vertical="center"/>
    </xf>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59" fillId="0" borderId="0" applyNumberFormat="0" applyFill="0" applyBorder="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9" fillId="0" borderId="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61" fillId="3" borderId="27" applyNumberFormat="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9"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0" fillId="0" borderId="0">
      <alignment vertical="center"/>
    </xf>
    <xf numFmtId="0" fontId="48" fillId="0" borderId="25" applyNumberFormat="0" applyFill="0" applyAlignment="0" applyProtection="0">
      <alignment vertical="center"/>
    </xf>
    <xf numFmtId="0" fontId="61" fillId="3" borderId="27" applyNumberFormat="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8" fillId="0" borderId="25"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9" fillId="0" borderId="0">
      <alignment vertical="center"/>
    </xf>
    <xf numFmtId="0" fontId="44" fillId="0" borderId="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 fillId="0" borderId="24" applyNumberFormat="0" applyFill="0" applyAlignment="0" applyProtection="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0"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44" fillId="0" borderId="0">
      <alignment vertical="center"/>
    </xf>
    <xf numFmtId="0" fontId="48" fillId="0" borderId="25" applyNumberFormat="0" applyFill="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9" fillId="0" borderId="0">
      <alignment vertical="center"/>
    </xf>
    <xf numFmtId="0" fontId="47" fillId="43" borderId="23" applyNumberFormat="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7" fillId="3" borderId="23" applyNumberFormat="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0" fillId="0" borderId="0">
      <alignment vertical="center"/>
    </xf>
    <xf numFmtId="0" fontId="44" fillId="0" borderId="0">
      <alignment vertical="center"/>
    </xf>
    <xf numFmtId="0" fontId="5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1" fillId="3" borderId="27" applyNumberForma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65" fillId="0" borderId="35" applyNumberFormat="0" applyFill="0" applyAlignment="0" applyProtection="0">
      <alignment vertical="center"/>
    </xf>
    <xf numFmtId="0" fontId="65" fillId="0" borderId="35" applyNumberFormat="0" applyFill="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7" fillId="43" borderId="23" applyNumberFormat="0" applyAlignment="0" applyProtection="0">
      <alignment vertical="center"/>
    </xf>
    <xf numFmtId="0" fontId="58" fillId="0" borderId="0" applyNumberFormat="0" applyFill="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0" fillId="0" borderId="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 fillId="0" borderId="24"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 fillId="0" borderId="24"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61" fillId="3" borderId="27" applyNumberFormat="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5" fillId="49" borderId="0" applyNumberFormat="0" applyBorder="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55" fillId="44" borderId="0" applyNumberFormat="0" applyBorder="0" applyAlignment="0" applyProtection="0">
      <alignment vertical="center"/>
    </xf>
    <xf numFmtId="0" fontId="46" fillId="0" borderId="2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65" fillId="0" borderId="22" applyNumberFormat="0" applyFill="0" applyAlignment="0" applyProtection="0">
      <alignment vertical="center"/>
    </xf>
    <xf numFmtId="0" fontId="44" fillId="0" borderId="0">
      <alignment vertical="center"/>
    </xf>
    <xf numFmtId="0" fontId="65" fillId="0" borderId="22" applyNumberFormat="0" applyFill="0" applyAlignment="0" applyProtection="0">
      <alignment vertical="center"/>
    </xf>
    <xf numFmtId="0" fontId="49"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65" fillId="0" borderId="22" applyNumberFormat="0" applyFill="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65"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0" borderId="0">
      <alignment vertical="center"/>
    </xf>
    <xf numFmtId="0" fontId="0" fillId="0" borderId="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61" fillId="43" borderId="27" applyNumberFormat="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0" borderId="0">
      <alignment vertical="center"/>
    </xf>
    <xf numFmtId="0" fontId="58" fillId="0" borderId="30"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58" fillId="0" borderId="30" applyNumberFormat="0" applyFill="0" applyAlignment="0" applyProtection="0">
      <alignment vertical="center"/>
    </xf>
    <xf numFmtId="0" fontId="56" fillId="53" borderId="29" applyNumberForma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59" fillId="0" borderId="0" applyNumberFormat="0" applyFill="0" applyBorder="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6" fillId="0" borderId="2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 fillId="0" borderId="24"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 fillId="0" borderId="24" applyNumberFormat="0" applyFill="0" applyAlignment="0" applyProtection="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46" fillId="0" borderId="22" applyNumberFormat="0" applyFill="0" applyAlignment="0" applyProtection="0">
      <alignment vertical="center"/>
    </xf>
    <xf numFmtId="0" fontId="44" fillId="0" borderId="0">
      <alignment vertical="center"/>
    </xf>
    <xf numFmtId="0" fontId="65" fillId="0" borderId="35" applyNumberFormat="0" applyFill="0" applyAlignment="0" applyProtection="0">
      <alignment vertical="center"/>
    </xf>
    <xf numFmtId="0" fontId="58" fillId="0" borderId="36"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58" fillId="0" borderId="36" applyNumberFormat="0" applyFill="0" applyAlignment="0" applyProtection="0">
      <alignment vertical="center"/>
    </xf>
    <xf numFmtId="0" fontId="44" fillId="0" borderId="0">
      <alignment vertical="center"/>
    </xf>
    <xf numFmtId="0" fontId="44" fillId="0" borderId="0">
      <alignment vertical="center"/>
    </xf>
    <xf numFmtId="0" fontId="58" fillId="0" borderId="36"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51" fillId="0" borderId="32"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0" applyNumberFormat="0" applyFill="0" applyBorder="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4" fillId="0" borderId="24"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9" fillId="0" borderId="0">
      <alignment vertical="center"/>
    </xf>
    <xf numFmtId="0" fontId="58" fillId="0" borderId="30"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3" fillId="0" borderId="28" applyNumberFormat="0" applyFill="0" applyAlignment="0" applyProtection="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8" fillId="0" borderId="30" applyNumberFormat="0" applyFill="0" applyAlignment="0" applyProtection="0">
      <alignment vertical="center"/>
    </xf>
    <xf numFmtId="0" fontId="51" fillId="0" borderId="0" applyNumberFormat="0" applyFill="0" applyBorder="0" applyAlignment="0" applyProtection="0">
      <alignment vertical="center"/>
    </xf>
    <xf numFmtId="0" fontId="58" fillId="0" borderId="30" applyNumberFormat="0" applyFill="0" applyAlignment="0" applyProtection="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44" fillId="0" borderId="0">
      <alignment vertical="center"/>
    </xf>
    <xf numFmtId="0" fontId="58" fillId="0" borderId="30"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61" fillId="43" borderId="27" applyNumberFormat="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 fillId="0" borderId="24"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61" fillId="43" borderId="27" applyNumberForma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7" fillId="3" borderId="23" applyNumberForma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5" fillId="56" borderId="0" applyNumberFormat="0" applyBorder="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0" borderId="0">
      <alignment vertical="center"/>
    </xf>
    <xf numFmtId="0" fontId="61" fillId="43" borderId="27" applyNumberForma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0" fillId="0" borderId="0" applyNumberFormat="0" applyFill="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7" fillId="0" borderId="0" applyNumberFormat="0" applyFill="0" applyBorder="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61" fillId="3" borderId="27" applyNumberForma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8" borderId="26" applyNumberFormat="0" applyFon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8" fillId="0" borderId="0" applyNumberFormat="0" applyFill="0" applyBorder="0" applyAlignment="0" applyProtection="0">
      <alignment vertical="center"/>
    </xf>
    <xf numFmtId="0" fontId="0" fillId="0" borderId="0">
      <alignment vertical="center"/>
    </xf>
    <xf numFmtId="0" fontId="49" fillId="0" borderId="0">
      <alignment vertical="center"/>
    </xf>
    <xf numFmtId="0" fontId="0"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9" fillId="0" borderId="0">
      <alignment vertical="center"/>
    </xf>
    <xf numFmtId="0" fontId="51" fillId="0" borderId="32" applyNumberFormat="0" applyFill="0" applyAlignment="0" applyProtection="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51" fillId="0" borderId="32" applyNumberFormat="0" applyFill="0" applyAlignment="0" applyProtection="0">
      <alignment vertical="center"/>
    </xf>
    <xf numFmtId="0" fontId="0" fillId="0" borderId="0">
      <alignment vertical="center"/>
    </xf>
    <xf numFmtId="0" fontId="47" fillId="3" borderId="23" applyNumberFormat="0" applyAlignment="0" applyProtection="0">
      <alignment vertical="center"/>
    </xf>
    <xf numFmtId="0" fontId="0" fillId="0" borderId="0">
      <alignment vertical="center"/>
    </xf>
    <xf numFmtId="0" fontId="44" fillId="0" borderId="0">
      <alignment vertical="center"/>
    </xf>
    <xf numFmtId="0" fontId="51" fillId="0" borderId="32" applyNumberFormat="0" applyFill="0" applyAlignment="0" applyProtection="0">
      <alignment vertical="center"/>
    </xf>
    <xf numFmtId="0" fontId="0"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4" fillId="0" borderId="0">
      <alignment vertical="center"/>
    </xf>
    <xf numFmtId="0" fontId="51" fillId="0" borderId="32"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58" fillId="0" borderId="34" applyNumberFormat="0" applyFill="0" applyAlignment="0" applyProtection="0">
      <alignment vertical="center"/>
    </xf>
    <xf numFmtId="0" fontId="56" fillId="53" borderId="29" applyNumberFormat="0" applyAlignment="0" applyProtection="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58" fillId="0" borderId="34" applyNumberFormat="0" applyFill="0" applyAlignment="0" applyProtection="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51" fillId="0" borderId="32" applyNumberFormat="0" applyFill="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51" fillId="0" borderId="32" applyNumberFormat="0" applyFill="0" applyAlignment="0" applyProtection="0">
      <alignment vertical="center"/>
    </xf>
    <xf numFmtId="0" fontId="44" fillId="0" borderId="0">
      <alignment vertical="center"/>
    </xf>
    <xf numFmtId="0" fontId="47" fillId="3" borderId="23" applyNumberFormat="0" applyAlignment="0" applyProtection="0">
      <alignment vertical="center"/>
    </xf>
    <xf numFmtId="0" fontId="58" fillId="0" borderId="34" applyNumberFormat="0" applyFill="0" applyAlignment="0" applyProtection="0">
      <alignment vertical="center"/>
    </xf>
    <xf numFmtId="0" fontId="44" fillId="0" borderId="0">
      <alignment vertical="center"/>
    </xf>
    <xf numFmtId="0" fontId="44" fillId="0" borderId="0">
      <alignment vertical="center"/>
    </xf>
    <xf numFmtId="0" fontId="58" fillId="0" borderId="34"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0" fillId="0" borderId="0">
      <alignment vertical="center"/>
    </xf>
    <xf numFmtId="0" fontId="58" fillId="0" borderId="0" applyNumberFormat="0" applyFill="0" applyBorder="0" applyAlignment="0" applyProtection="0">
      <alignment vertical="center"/>
    </xf>
    <xf numFmtId="0" fontId="49"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0">
      <alignment vertical="center"/>
    </xf>
    <xf numFmtId="0" fontId="60" fillId="0" borderId="0">
      <alignment vertical="center"/>
    </xf>
    <xf numFmtId="0" fontId="51" fillId="0" borderId="0" applyNumberFormat="0" applyFill="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51" fillId="0" borderId="0" applyNumberFormat="0" applyFill="0" applyBorder="0" applyAlignment="0" applyProtection="0">
      <alignment vertical="center"/>
    </xf>
    <xf numFmtId="0" fontId="49"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9" fillId="0" borderId="0">
      <alignment vertical="center"/>
    </xf>
    <xf numFmtId="0" fontId="44" fillId="0" borderId="0">
      <alignment vertical="center"/>
    </xf>
    <xf numFmtId="0" fontId="58" fillId="0" borderId="0" applyNumberFormat="0" applyFill="0" applyBorder="0" applyAlignment="0" applyProtection="0">
      <alignment vertical="center"/>
    </xf>
    <xf numFmtId="0" fontId="49"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0" fillId="0" borderId="0">
      <alignment vertical="center"/>
    </xf>
    <xf numFmtId="0" fontId="44" fillId="0" borderId="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7" fillId="43" borderId="23" applyNumberForma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9"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0"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48" borderId="26" applyNumberFormat="0" applyFont="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0"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7" fillId="3" borderId="23"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60" fillId="0" borderId="0">
      <alignment vertical="center"/>
    </xf>
    <xf numFmtId="0" fontId="44"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6" fillId="53" borderId="29" applyNumberFormat="0" applyAlignment="0" applyProtection="0">
      <alignment vertical="center"/>
    </xf>
    <xf numFmtId="0" fontId="50" fillId="0" borderId="0" applyNumberFormat="0" applyFill="0" applyBorder="0" applyAlignment="0" applyProtection="0">
      <alignment vertical="center"/>
    </xf>
    <xf numFmtId="0" fontId="56" fillId="53" borderId="29" applyNumberFormat="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0" borderId="0">
      <alignment vertical="center"/>
    </xf>
    <xf numFmtId="0" fontId="50"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50"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60" fillId="0" borderId="0">
      <alignment vertical="center"/>
    </xf>
    <xf numFmtId="0" fontId="55" fillId="44" borderId="0" applyNumberFormat="0" applyBorder="0" applyAlignment="0" applyProtection="0">
      <alignment vertical="center"/>
    </xf>
    <xf numFmtId="0" fontId="44" fillId="0" borderId="0">
      <alignment vertical="center"/>
    </xf>
    <xf numFmtId="0" fontId="60" fillId="0" borderId="0">
      <alignment vertical="center"/>
    </xf>
    <xf numFmtId="0" fontId="47" fillId="43" borderId="23" applyNumberForma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0" fillId="0" borderId="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66" fillId="46"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61" fillId="43" borderId="27" applyNumberFormat="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66" fillId="46" borderId="0" applyNumberFormat="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49"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55" fillId="44"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7" fillId="43" borderId="23" applyNumberForma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 fillId="0" borderId="38" applyNumberFormat="0" applyFill="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5" fillId="44" borderId="0" applyNumberFormat="0" applyBorder="0" applyAlignment="0" applyProtection="0">
      <alignment vertical="center"/>
    </xf>
    <xf numFmtId="0" fontId="0"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5" fillId="44" borderId="0" applyNumberFormat="0" applyBorder="0" applyAlignment="0" applyProtection="0">
      <alignment vertical="center"/>
    </xf>
    <xf numFmtId="0" fontId="0" fillId="0" borderId="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8" borderId="26" applyNumberFormat="0" applyFont="0" applyAlignment="0" applyProtection="0">
      <alignment vertical="center"/>
    </xf>
    <xf numFmtId="0" fontId="55" fillId="4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54" fillId="51"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0" fillId="0" borderId="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5" fillId="54" borderId="0" applyNumberFormat="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0"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24" applyNumberFormat="0" applyFill="0" applyAlignment="0" applyProtection="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9"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0"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24" applyNumberFormat="0" applyFill="0" applyAlignment="0" applyProtection="0">
      <alignment vertical="center"/>
    </xf>
    <xf numFmtId="0" fontId="44" fillId="0" borderId="0">
      <alignment vertical="center"/>
    </xf>
    <xf numFmtId="0" fontId="0"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52" fillId="42" borderId="27" applyNumberFormat="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66" fillId="46"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48" borderId="26" applyNumberFormat="0" applyFont="0" applyAlignment="0" applyProtection="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66" fillId="46" borderId="0" applyNumberFormat="0" applyBorder="0" applyAlignment="0" applyProtection="0">
      <alignment vertical="center"/>
    </xf>
    <xf numFmtId="0" fontId="0" fillId="0" borderId="0">
      <alignment vertical="center"/>
    </xf>
    <xf numFmtId="0" fontId="0" fillId="0" borderId="0">
      <alignment vertical="center"/>
    </xf>
    <xf numFmtId="0" fontId="45" fillId="55"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4" fillId="0" borderId="0">
      <alignment vertical="center"/>
    </xf>
    <xf numFmtId="0" fontId="4" fillId="0" borderId="31" applyNumberFormat="0" applyFill="0" applyAlignment="0" applyProtection="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52" fillId="42" borderId="27" applyNumberForma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61" fillId="43" borderId="27" applyNumberFormat="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0" fillId="0" borderId="0">
      <alignment vertical="center"/>
    </xf>
    <xf numFmtId="0" fontId="0" fillId="0" borderId="0">
      <alignment vertical="center"/>
    </xf>
    <xf numFmtId="0" fontId="54" fillId="51"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64" fillId="0" borderId="0" applyNumberFormat="0" applyFill="0" applyBorder="0" applyAlignment="0" applyProtection="0">
      <alignment vertical="center"/>
    </xf>
    <xf numFmtId="0" fontId="0"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48" borderId="26" applyNumberFormat="0" applyFont="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48" borderId="26" applyNumberFormat="0" applyFon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3" borderId="23"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7" fillId="3" borderId="23"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7" fillId="43" borderId="23" applyNumberFormat="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7" fillId="3" borderId="23" applyNumberFormat="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7" fillId="43" borderId="23" applyNumberFormat="0" applyAlignment="0" applyProtection="0">
      <alignment vertical="center"/>
    </xf>
    <xf numFmtId="0" fontId="49"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0"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9" fillId="0" borderId="0">
      <alignment vertical="center"/>
    </xf>
    <xf numFmtId="0" fontId="61" fillId="3" borderId="27" applyNumberFormat="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7" fillId="43" borderId="23" applyNumberFormat="0" applyAlignment="0" applyProtection="0">
      <alignment vertical="center"/>
    </xf>
    <xf numFmtId="0" fontId="49"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5" fillId="54" borderId="0" applyNumberFormat="0" applyBorder="0" applyAlignment="0" applyProtection="0">
      <alignment vertical="center"/>
    </xf>
    <xf numFmtId="0" fontId="0" fillId="0" borderId="0">
      <alignment vertical="center"/>
    </xf>
    <xf numFmtId="0" fontId="47" fillId="3" borderId="23" applyNumberFormat="0" applyAlignment="0" applyProtection="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54" borderId="0" applyNumberFormat="0" applyBorder="0" applyAlignment="0" applyProtection="0">
      <alignment vertical="center"/>
    </xf>
    <xf numFmtId="0" fontId="0"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7" fillId="3" borderId="23"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pplyProtection="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52" fillId="42" borderId="27" applyNumberFormat="0" applyAlignment="0" applyProtection="0">
      <alignment vertical="center"/>
    </xf>
    <xf numFmtId="0" fontId="44" fillId="0" borderId="0">
      <alignment vertical="center"/>
    </xf>
    <xf numFmtId="0" fontId="49"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52" fillId="42" borderId="27" applyNumberFormat="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52" fillId="42" borderId="27" applyNumberFormat="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68" fillId="0" borderId="1" applyAlignment="0">
      <alignment horizontal="center"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61" fillId="3" borderId="27" applyNumberFormat="0" applyAlignment="0" applyProtection="0">
      <alignment vertical="center"/>
    </xf>
    <xf numFmtId="0" fontId="44" fillId="0" borderId="0">
      <alignment vertical="center"/>
    </xf>
    <xf numFmtId="0" fontId="60" fillId="0" borderId="0">
      <alignment vertical="center"/>
    </xf>
    <xf numFmtId="0" fontId="47" fillId="43" borderId="23" applyNumberFormat="0" applyAlignment="0" applyProtection="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53" fillId="0" borderId="28" applyNumberFormat="0" applyFill="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7" fillId="3" borderId="23" applyNumberFormat="0" applyAlignment="0" applyProtection="0">
      <alignment vertical="center"/>
    </xf>
    <xf numFmtId="0" fontId="49"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60"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45" borderId="0" applyNumberFormat="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9" fillId="0" borderId="0">
      <alignment vertical="center"/>
    </xf>
    <xf numFmtId="0" fontId="59" fillId="0" borderId="0" applyNumberFormat="0" applyFill="0" applyBorder="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7" fillId="43" borderId="23" applyNumberFormat="0" applyAlignment="0" applyProtection="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0"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66" fillId="46" borderId="0" applyNumberFormat="0" applyBorder="0" applyAlignment="0" applyProtection="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9" fillId="0" borderId="0">
      <alignment vertical="center"/>
    </xf>
    <xf numFmtId="0" fontId="49"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9"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9" fillId="0" borderId="0">
      <alignment vertical="center"/>
    </xf>
    <xf numFmtId="0" fontId="44" fillId="0" borderId="0">
      <alignment vertical="center"/>
    </xf>
    <xf numFmtId="0" fontId="56" fillId="53" borderId="29" applyNumberFormat="0" applyAlignment="0" applyProtection="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56" fillId="53" borderId="29" applyNumberFormat="0" applyAlignment="0" applyProtection="0">
      <alignment vertical="center"/>
    </xf>
    <xf numFmtId="0" fontId="49"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9" fillId="0" borderId="0">
      <alignment vertical="center"/>
    </xf>
    <xf numFmtId="0" fontId="49"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6" fillId="46" borderId="0" applyNumberFormat="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5" fillId="5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6" fillId="4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69"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52" fillId="42" borderId="27" applyNumberForma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24"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 fillId="0" borderId="31"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61" fillId="3" borderId="27"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7" fillId="43" borderId="23" applyNumberFormat="0" applyAlignment="0" applyProtection="0">
      <alignment vertical="center"/>
    </xf>
    <xf numFmtId="0" fontId="61" fillId="3" borderId="27"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43" borderId="27" applyNumberFormat="0" applyAlignment="0" applyProtection="0">
      <alignment vertical="center"/>
    </xf>
    <xf numFmtId="0" fontId="61" fillId="43" borderId="27" applyNumberFormat="0" applyAlignment="0" applyProtection="0">
      <alignment vertical="center"/>
    </xf>
    <xf numFmtId="0" fontId="44" fillId="0" borderId="0">
      <alignment vertical="center"/>
    </xf>
    <xf numFmtId="0" fontId="61" fillId="4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1" fillId="3"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6" fillId="53" borderId="29"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2" fillId="42" borderId="27" applyNumberFormat="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9"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4" fillId="0" borderId="0" applyNumberForma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70"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7" fillId="3" borderId="23" applyNumberFormat="0" applyAlignment="0" applyProtection="0">
      <alignment vertical="center"/>
    </xf>
    <xf numFmtId="0" fontId="53" fillId="0" borderId="28" applyNumberFormat="0" applyFill="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3" fillId="0" borderId="28" applyNumberFormat="0" applyFill="0" applyAlignment="0" applyProtection="0">
      <alignment vertical="center"/>
    </xf>
    <xf numFmtId="0" fontId="53" fillId="0" borderId="28" applyNumberFormat="0" applyFill="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9"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5" fillId="54" borderId="0" applyNumberFormat="0" applyBorder="0" applyAlignment="0" applyProtection="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4"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2"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5" borderId="0" applyNumberFormat="0" applyBorder="0" applyAlignment="0" applyProtection="0">
      <alignment vertical="center"/>
    </xf>
    <xf numFmtId="0" fontId="45" fillId="5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9"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5" fillId="45"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8"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5" fillId="49"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40"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5" fillId="56"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71"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4" fillId="51" borderId="0" applyNumberFormat="0" applyBorder="0" applyAlignment="0" applyProtection="0">
      <alignment vertical="center"/>
    </xf>
    <xf numFmtId="0" fontId="0" fillId="48" borderId="26" applyNumberFormat="0" applyFont="0" applyAlignment="0" applyProtection="0">
      <alignment vertical="center"/>
    </xf>
    <xf numFmtId="0" fontId="54" fillId="51" borderId="0" applyNumberFormat="0" applyBorder="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4" fillId="51" borderId="0" applyNumberFormat="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7" fillId="3" borderId="23"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4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7" fillId="3" borderId="23"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52" fillId="42" borderId="27" applyNumberForma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52" fillId="42" borderId="27" applyNumberForma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2" fillId="42" borderId="27" applyNumberForma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6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68" fillId="0" borderId="1" applyAlignment="0">
      <alignment horizontal="center"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48" borderId="26" applyNumberFormat="0" applyFont="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cellStyleXfs>
  <cellXfs count="143">
    <xf numFmtId="0" fontId="0" fillId="0" borderId="0" xfId="0" applyAlignment="1"/>
    <xf numFmtId="0" fontId="0" fillId="0" borderId="0" xfId="0" applyAlignment="1">
      <alignment horizontal="center" vertic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0" fillId="2" borderId="0" xfId="0" applyFill="1" applyAlignment="1">
      <alignment horizontal="center" vertical="center"/>
    </xf>
    <xf numFmtId="0" fontId="3" fillId="0" borderId="1" xfId="0" applyFont="1" applyFill="1" applyBorder="1" applyAlignment="1">
      <alignment horizontal="left" vertical="center" wrapText="1"/>
    </xf>
    <xf numFmtId="0" fontId="3" fillId="0" borderId="0" xfId="0" applyFont="1" applyFill="1" applyAlignment="1">
      <alignment horizontal="left" vertical="center" wrapText="1"/>
    </xf>
    <xf numFmtId="176" fontId="0" fillId="0" borderId="0" xfId="0" applyNumberFormat="1" applyAlignment="1"/>
    <xf numFmtId="0" fontId="4" fillId="0" borderId="1" xfId="0" applyFont="1" applyBorder="1" applyAlignment="1">
      <alignment horizontal="center" vertical="center"/>
    </xf>
    <xf numFmtId="0" fontId="0" fillId="0" borderId="1" xfId="0" applyBorder="1" applyAlignment="1">
      <alignment vertical="center" wrapText="1"/>
    </xf>
    <xf numFmtId="0" fontId="4" fillId="0" borderId="0" xfId="0" applyFont="1" applyAlignment="1"/>
    <xf numFmtId="0" fontId="5" fillId="0" borderId="1" xfId="0" applyFont="1" applyFill="1" applyBorder="1" applyAlignment="1">
      <alignment horizontal="center" vertical="top" wrapText="1"/>
    </xf>
    <xf numFmtId="0" fontId="6" fillId="0" borderId="1" xfId="0" applyFont="1" applyFill="1" applyBorder="1" applyAlignment="1"/>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0" xfId="0" applyAlignment="1">
      <alignment horizontal="left"/>
    </xf>
    <xf numFmtId="0" fontId="1" fillId="0" borderId="1" xfId="0" applyFont="1" applyFill="1" applyBorder="1" applyAlignment="1">
      <alignment horizontal="center" vertical="top" wrapText="1"/>
    </xf>
    <xf numFmtId="0" fontId="1" fillId="0" borderId="1" xfId="0" applyFont="1" applyFill="1" applyBorder="1" applyAlignment="1"/>
    <xf numFmtId="0" fontId="1" fillId="0" borderId="1" xfId="0" applyFont="1" applyFill="1" applyBorder="1" applyAlignment="1">
      <alignment horizontal="left"/>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left"/>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6" fillId="0" borderId="1" xfId="0" applyFont="1" applyFill="1" applyBorder="1" applyAlignment="1">
      <alignment horizontal="center" vertical="top" wrapText="1"/>
    </xf>
    <xf numFmtId="0" fontId="6" fillId="0" borderId="1" xfId="0" applyFont="1" applyFill="1" applyBorder="1" applyAlignment="1">
      <alignment horizontal="left"/>
    </xf>
    <xf numFmtId="0" fontId="7" fillId="0" borderId="5" xfId="0" applyFont="1" applyBorder="1" applyAlignment="1">
      <alignment horizontal="center"/>
    </xf>
    <xf numFmtId="0" fontId="7" fillId="0" borderId="0" xfId="0" applyFont="1" applyAlignment="1">
      <alignment horizontal="center"/>
    </xf>
    <xf numFmtId="0" fontId="1" fillId="0" borderId="5" xfId="0" applyFont="1" applyFill="1" applyBorder="1" applyAlignment="1">
      <alignment horizontal="center" vertical="top" wrapText="1"/>
    </xf>
    <xf numFmtId="0" fontId="1" fillId="0" borderId="0" xfId="0" applyFont="1" applyFill="1" applyAlignment="1">
      <alignment horizontal="center" vertical="top" wrapText="1"/>
    </xf>
    <xf numFmtId="177" fontId="0" fillId="0" borderId="0" xfId="0" applyNumberFormat="1" applyAlignment="1"/>
    <xf numFmtId="0" fontId="8"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178" fontId="4" fillId="0" borderId="1" xfId="0" applyNumberFormat="1" applyFont="1" applyBorder="1" applyAlignment="1" applyProtection="1">
      <alignment horizontal="center" vertical="center" wrapText="1"/>
      <protection locked="0"/>
    </xf>
    <xf numFmtId="0" fontId="4" fillId="3" borderId="1" xfId="0" applyFont="1" applyFill="1" applyBorder="1" applyAlignment="1">
      <alignment horizontal="left" vertical="center" wrapText="1"/>
    </xf>
    <xf numFmtId="179" fontId="4" fillId="0" borderId="1" xfId="0" applyNumberFormat="1" applyFont="1" applyFill="1" applyBorder="1" applyAlignment="1">
      <alignment horizontal="center" vertical="center" wrapText="1"/>
    </xf>
    <xf numFmtId="179" fontId="4" fillId="3" borderId="1" xfId="0" applyNumberFormat="1" applyFont="1" applyFill="1" applyBorder="1" applyAlignment="1">
      <alignment horizontal="center" vertical="center" wrapText="1"/>
    </xf>
    <xf numFmtId="179" fontId="0" fillId="3"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0" fillId="3" borderId="1" xfId="0" applyFont="1" applyFill="1" applyBorder="1" applyAlignment="1">
      <alignment horizontal="center" vertical="center" wrapText="1"/>
    </xf>
    <xf numFmtId="179" fontId="0"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2"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176" fontId="9" fillId="3" borderId="7" xfId="0" applyNumberFormat="1" applyFont="1" applyFill="1" applyBorder="1" applyAlignment="1">
      <alignment horizontal="center" vertical="center" wrapText="1"/>
    </xf>
    <xf numFmtId="0" fontId="9" fillId="3" borderId="8" xfId="0"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0" fontId="4" fillId="0" borderId="1" xfId="0" applyFont="1" applyBorder="1" applyAlignment="1">
      <alignment wrapText="1"/>
    </xf>
    <xf numFmtId="176" fontId="4" fillId="0" borderId="1" xfId="0" applyNumberFormat="1" applyFont="1" applyFill="1" applyBorder="1" applyAlignment="1" applyProtection="1">
      <alignment horizontal="center" vertical="center" wrapText="1"/>
      <protection locked="0"/>
    </xf>
    <xf numFmtId="177" fontId="4" fillId="3" borderId="1" xfId="0" applyNumberFormat="1" applyFont="1" applyFill="1" applyBorder="1" applyAlignment="1" applyProtection="1">
      <alignment horizontal="center" vertical="center" wrapText="1"/>
      <protection locked="0"/>
    </xf>
    <xf numFmtId="180" fontId="4" fillId="3" borderId="1" xfId="0" applyNumberFormat="1" applyFont="1" applyFill="1" applyBorder="1" applyAlignment="1" applyProtection="1">
      <alignment horizontal="center" vertical="center" wrapText="1"/>
      <protection locked="0"/>
    </xf>
    <xf numFmtId="0" fontId="11" fillId="0" borderId="0" xfId="0" applyFont="1" applyAlignment="1">
      <alignment wrapText="1"/>
    </xf>
    <xf numFmtId="176" fontId="0" fillId="0" borderId="1" xfId="0" applyNumberFormat="1" applyFont="1" applyFill="1" applyBorder="1" applyAlignment="1">
      <alignment horizontal="center" vertical="center" wrapText="1"/>
    </xf>
    <xf numFmtId="177" fontId="0" fillId="3" borderId="1" xfId="0" applyNumberFormat="1" applyFont="1" applyFill="1" applyBorder="1" applyAlignment="1">
      <alignment horizontal="center" vertical="center" wrapText="1"/>
    </xf>
    <xf numFmtId="10" fontId="10" fillId="0" borderId="1" xfId="3" applyNumberFormat="1" applyFont="1" applyFill="1" applyBorder="1" applyAlignment="1">
      <alignment horizontal="center" vertical="center" wrapText="1"/>
    </xf>
    <xf numFmtId="0" fontId="12" fillId="0" borderId="0" xfId="0" applyFont="1" applyAlignment="1" applyProtection="1">
      <alignment wrapText="1"/>
      <protection locked="0"/>
    </xf>
    <xf numFmtId="176" fontId="0" fillId="3" borderId="1" xfId="0" applyNumberFormat="1" applyFont="1" applyFill="1" applyBorder="1" applyAlignment="1">
      <alignment horizontal="center" vertical="center" wrapText="1"/>
    </xf>
    <xf numFmtId="0" fontId="0" fillId="0" borderId="1" xfId="0" applyFont="1" applyBorder="1" applyAlignment="1"/>
    <xf numFmtId="10" fontId="3" fillId="0" borderId="1" xfId="3" applyNumberFormat="1" applyFont="1" applyFill="1" applyBorder="1" applyAlignment="1">
      <alignment horizontal="center" vertical="center" wrapText="1"/>
    </xf>
    <xf numFmtId="0" fontId="4" fillId="0" borderId="1" xfId="0" applyFont="1" applyBorder="1" applyAlignment="1"/>
    <xf numFmtId="0" fontId="13" fillId="0" borderId="1" xfId="0" applyFont="1" applyBorder="1" applyAlignment="1">
      <alignment horizontal="center" vertical="center"/>
    </xf>
    <xf numFmtId="0" fontId="13" fillId="0" borderId="1" xfId="0" applyFont="1" applyFill="1" applyBorder="1" applyAlignment="1">
      <alignment horizontal="left" vertical="center" wrapText="1"/>
    </xf>
    <xf numFmtId="179" fontId="13" fillId="3" borderId="1" xfId="0" applyNumberFormat="1"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Border="1" applyAlignment="1"/>
    <xf numFmtId="179" fontId="14" fillId="0" borderId="1" xfId="0" applyNumberFormat="1" applyFont="1" applyFill="1" applyBorder="1" applyAlignment="1">
      <alignment horizontal="center" vertical="center" wrapText="1"/>
    </xf>
    <xf numFmtId="179" fontId="14" fillId="3"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3" fillId="3"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176" fontId="14" fillId="3" borderId="1" xfId="0" applyNumberFormat="1" applyFont="1" applyFill="1" applyBorder="1" applyAlignment="1">
      <alignment horizontal="center" vertical="center" wrapText="1"/>
    </xf>
    <xf numFmtId="179" fontId="13" fillId="0" borderId="1" xfId="0" applyNumberFormat="1" applyFont="1" applyBorder="1" applyAlignment="1">
      <alignment horizontal="center" vertical="center"/>
    </xf>
    <xf numFmtId="0" fontId="15" fillId="0" borderId="1" xfId="0" applyFont="1" applyFill="1" applyBorder="1" applyAlignment="1">
      <alignment horizontal="center" vertical="center" wrapText="1"/>
    </xf>
    <xf numFmtId="0" fontId="15" fillId="0" borderId="1" xfId="0" applyFont="1" applyFill="1" applyBorder="1" applyAlignment="1">
      <alignment vertical="center"/>
    </xf>
    <xf numFmtId="0" fontId="12" fillId="0" borderId="1" xfId="0" applyFont="1" applyBorder="1" applyAlignment="1" applyProtection="1">
      <alignment horizontal="center" vertical="center" wrapText="1"/>
      <protection locked="0"/>
    </xf>
    <xf numFmtId="0" fontId="16" fillId="0" borderId="0" xfId="0" applyFont="1" applyFill="1" applyAlignment="1">
      <alignment horizontal="center" vertical="center"/>
    </xf>
    <xf numFmtId="0" fontId="0" fillId="0" borderId="0" xfId="0" applyFont="1" applyAlignment="1"/>
    <xf numFmtId="0" fontId="8"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178" fontId="10"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0" fillId="0" borderId="1" xfId="0" applyBorder="1" applyAlignment="1">
      <alignment horizontal="left" vertical="center"/>
    </xf>
    <xf numFmtId="0" fontId="3" fillId="0" borderId="1" xfId="0" applyNumberFormat="1" applyFont="1" applyFill="1" applyBorder="1" applyAlignment="1">
      <alignment horizontal="center" vertical="center" wrapText="1"/>
    </xf>
    <xf numFmtId="49" fontId="0" fillId="3" borderId="1" xfId="0" applyNumberFormat="1" applyFont="1" applyFill="1" applyBorder="1" applyAlignment="1">
      <alignment horizontal="center" vertical="center" wrapText="1"/>
    </xf>
    <xf numFmtId="181" fontId="10" fillId="0" borderId="1"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left" vertical="center" wrapText="1"/>
    </xf>
    <xf numFmtId="182" fontId="10"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xf>
    <xf numFmtId="0" fontId="3" fillId="0" borderId="1" xfId="0" applyFont="1" applyBorder="1" applyAlignment="1">
      <alignment horizontal="left" vertical="center" wrapText="1"/>
    </xf>
    <xf numFmtId="2" fontId="3" fillId="0" borderId="1" xfId="0" applyNumberFormat="1" applyFont="1" applyFill="1" applyBorder="1" applyAlignment="1">
      <alignment horizontal="center" wrapText="1"/>
    </xf>
    <xf numFmtId="178" fontId="3" fillId="3"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178" fontId="3" fillId="0" borderId="1" xfId="0" applyNumberFormat="1" applyFont="1" applyFill="1" applyBorder="1" applyAlignment="1">
      <alignment horizontal="center"/>
    </xf>
    <xf numFmtId="179" fontId="1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xf>
    <xf numFmtId="0" fontId="3" fillId="0" borderId="1" xfId="0" applyFont="1" applyFill="1" applyBorder="1" applyAlignment="1">
      <alignment horizontal="center"/>
    </xf>
    <xf numFmtId="176" fontId="9" fillId="3" borderId="0"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1" fillId="0" borderId="0" xfId="0" applyFont="1" applyAlignment="1" applyProtection="1">
      <alignment wrapText="1"/>
      <protection locked="0"/>
    </xf>
    <xf numFmtId="0" fontId="17" fillId="0" borderId="0" xfId="0" applyFont="1" applyAlignment="1">
      <alignment horizontal="center" vertical="center" wrapText="1"/>
    </xf>
    <xf numFmtId="0" fontId="17" fillId="0" borderId="0" xfId="0" applyFont="1" applyAlignment="1">
      <alignment horizontal="center" vertical="center"/>
    </xf>
    <xf numFmtId="177" fontId="3" fillId="0" borderId="1" xfId="0" applyNumberFormat="1" applyFont="1" applyFill="1" applyBorder="1" applyAlignment="1">
      <alignment horizontal="center" vertical="center" wrapText="1"/>
    </xf>
    <xf numFmtId="0" fontId="3" fillId="0" borderId="1" xfId="0" applyFont="1" applyFill="1" applyBorder="1" applyAlignment="1"/>
    <xf numFmtId="176" fontId="3" fillId="0" borderId="1" xfId="0" applyNumberFormat="1" applyFont="1" applyBorder="1" applyAlignment="1">
      <alignment horizontal="center" vertical="center" wrapText="1"/>
    </xf>
    <xf numFmtId="0" fontId="3" fillId="0" borderId="1" xfId="0" applyFont="1" applyBorder="1" applyAlignment="1"/>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xf>
    <xf numFmtId="0" fontId="18" fillId="0" borderId="0" xfId="29686" applyFont="1" applyFill="1" applyBorder="1" applyAlignment="1">
      <alignment horizontal="center" vertical="center"/>
    </xf>
    <xf numFmtId="0" fontId="19" fillId="0" borderId="0" xfId="29686" applyFont="1" applyFill="1" applyBorder="1" applyAlignment="1">
      <alignment horizontal="center" vertical="center"/>
    </xf>
    <xf numFmtId="0" fontId="20" fillId="0" borderId="1" xfId="29686" applyFont="1" applyFill="1" applyBorder="1" applyAlignment="1">
      <alignment horizontal="center" vertical="center" wrapText="1"/>
    </xf>
    <xf numFmtId="10" fontId="20" fillId="0" borderId="1" xfId="29686" applyNumberFormat="1" applyFont="1" applyFill="1" applyBorder="1" applyAlignment="1">
      <alignment horizontal="center" vertical="center" wrapText="1"/>
    </xf>
    <xf numFmtId="179" fontId="20" fillId="0" borderId="1" xfId="29686" applyNumberFormat="1" applyFont="1" applyFill="1" applyBorder="1" applyAlignment="1">
      <alignment horizontal="center" vertical="center" wrapText="1"/>
    </xf>
    <xf numFmtId="0" fontId="20" fillId="0" borderId="1" xfId="29686" applyNumberFormat="1" applyFont="1" applyFill="1" applyBorder="1" applyAlignment="1">
      <alignment horizontal="center" vertical="center" wrapText="1"/>
    </xf>
    <xf numFmtId="0" fontId="21" fillId="0" borderId="0" xfId="0" applyFont="1" applyAlignment="1"/>
    <xf numFmtId="0" fontId="22" fillId="0" borderId="0" xfId="0" applyFont="1" applyBorder="1" applyAlignment="1">
      <alignment horizontal="center" vertical="center" wrapText="1"/>
    </xf>
    <xf numFmtId="179" fontId="22" fillId="0" borderId="0" xfId="0" applyNumberFormat="1" applyFont="1" applyBorder="1" applyAlignment="1">
      <alignment horizontal="center" vertical="center" wrapText="1"/>
    </xf>
    <xf numFmtId="179" fontId="23" fillId="0" borderId="9" xfId="0" applyNumberFormat="1"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4" fillId="0" borderId="9" xfId="0" applyFont="1" applyBorder="1" applyAlignment="1">
      <alignment horizontal="center" vertical="center" wrapText="1"/>
    </xf>
    <xf numFmtId="0" fontId="11" fillId="0" borderId="11" xfId="0" applyFont="1" applyBorder="1" applyAlignment="1">
      <alignment horizontal="center" vertical="center" wrapText="1"/>
    </xf>
    <xf numFmtId="179" fontId="23" fillId="0" borderId="12" xfId="0" applyNumberFormat="1" applyFont="1" applyBorder="1" applyAlignment="1">
      <alignment horizontal="center" vertical="center" wrapText="1"/>
    </xf>
    <xf numFmtId="0" fontId="12"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13" xfId="0" applyFont="1" applyBorder="1" applyAlignment="1">
      <alignment horizontal="center" vertical="center" wrapText="1"/>
    </xf>
  </cellXfs>
  <cellStyles count="4452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3 2 4" xfId="49"/>
    <cellStyle name="20% - 强调文字颜色 1 2 10 3" xfId="50"/>
    <cellStyle name="常规 2 19" xfId="51"/>
    <cellStyle name="输出 2 2 3 2 2 2 2 2 2" xfId="52"/>
    <cellStyle name="计算 2 2 3 3 6" xfId="53"/>
    <cellStyle name="输出 2 2 2 2 7 4" xfId="54"/>
    <cellStyle name="60% - 强调文字颜色 1 3 3" xfId="55"/>
    <cellStyle name="注释 2 4 2 3 2 5" xfId="56"/>
    <cellStyle name="20% - 强调文字颜色 4 6 3 2 2 2" xfId="57"/>
    <cellStyle name="60% - 强调文字颜色 1 4 2 2 2 2 2" xfId="58"/>
    <cellStyle name="20% - 强调文字颜色 4 2 11 3" xfId="59"/>
    <cellStyle name="20% - 强调文字颜色 1 2" xfId="60"/>
    <cellStyle name="输出 2 2 4 4 2 2 3" xfId="61"/>
    <cellStyle name="百分比 3 5 2 2" xfId="62"/>
    <cellStyle name="输入 2 2 2 2 3 2 3" xfId="63"/>
    <cellStyle name="40% - 强调文字颜色 4 5 2 6" xfId="64"/>
    <cellStyle name="20% - 强调文字颜色 4 2 7 2 4" xfId="65"/>
    <cellStyle name="汇总 2 2 4 2 3 2 3 2 2" xfId="66"/>
    <cellStyle name="40% - 强调文字颜色 6 2 3 3 3" xfId="67"/>
    <cellStyle name="注释 5 2 3 4 4" xfId="68"/>
    <cellStyle name="常规 4 4 5 3" xfId="69"/>
    <cellStyle name="20% - 强调文字颜色 5 3 2 5 2 2" xfId="70"/>
    <cellStyle name="汇总 2 12 3 2" xfId="71"/>
    <cellStyle name="汇总 2 2 3 2 5 2 2 2 2" xfId="72"/>
    <cellStyle name="标题 7 5 2 3" xfId="73"/>
    <cellStyle name="输出 2 2 2 2 4 4 3" xfId="74"/>
    <cellStyle name="20% - 强调文字颜色 2 3 9 5" xfId="75"/>
    <cellStyle name="60% - 强调文字颜色 1 4 2 4 2 2" xfId="76"/>
    <cellStyle name="差 6 3 5" xfId="77"/>
    <cellStyle name="20% - 强调文字颜色 4 2 2 2 3 2 4" xfId="78"/>
    <cellStyle name="标题 2 2 7 6" xfId="79"/>
    <cellStyle name="20% - 强调文字颜色 4 3 2 3 3 2 2" xfId="80"/>
    <cellStyle name="40% - 强调文字颜色 4 5 3 2 3" xfId="81"/>
    <cellStyle name="检查单元格 8 3" xfId="82"/>
    <cellStyle name="常规 2 5 2 4 3" xfId="83"/>
    <cellStyle name="输出 2 6 4 4 3" xfId="84"/>
    <cellStyle name="40% - 强调文字颜色 3 5 5 4" xfId="85"/>
    <cellStyle name="输入 2 6 2 2 4" xfId="86"/>
    <cellStyle name="常规 11 4 4 5 2 3" xfId="87"/>
    <cellStyle name="40% - 强调文字颜色 4 2 3 3 3 2" xfId="88"/>
    <cellStyle name="常规 2 2 2 5 3 2" xfId="89"/>
    <cellStyle name="20% - 强调文字颜色 6 2 12" xfId="90"/>
    <cellStyle name="输出 3 2 3 3" xfId="91"/>
    <cellStyle name="20% - 强调文字颜色 2 3 6" xfId="92"/>
    <cellStyle name="输入 6 3 2 3 2" xfId="93"/>
    <cellStyle name="强调文字颜色 2 2 3 2 6" xfId="94"/>
    <cellStyle name="计算 2 2 3 2 2 5" xfId="95"/>
    <cellStyle name="输入 5 2 2 2 3 2" xfId="96"/>
    <cellStyle name="常规 12 3 2 2 2" xfId="97"/>
    <cellStyle name="20% - 强调文字颜色 6 2 7 2 2" xfId="98"/>
    <cellStyle name="好 4 2 3 2 2 2" xfId="99"/>
    <cellStyle name="常规 3 3 4 2 4" xfId="100"/>
    <cellStyle name="输入 2 5 3 4 2" xfId="101"/>
    <cellStyle name="计算 2 2 3 10" xfId="102"/>
    <cellStyle name="差 3 4 3 2 2" xfId="103"/>
    <cellStyle name="计算 5 2 3 6" xfId="104"/>
    <cellStyle name="汇总 3 3 3 5" xfId="105"/>
    <cellStyle name="60% - 强调文字颜色 3 5 2 2 3" xfId="106"/>
    <cellStyle name="20% - 强调文字颜色 1 6 2 2" xfId="107"/>
    <cellStyle name="强调文字颜色 2 2 2 5 2 2" xfId="108"/>
    <cellStyle name="40% - 强调文字颜色 3 2 6 2 2 2" xfId="109"/>
    <cellStyle name="注释 2 4 7 5" xfId="110"/>
    <cellStyle name="40% - 强调文字颜色 2 3 6 3 3" xfId="111"/>
    <cellStyle name="输出 2 5 2 5 2 3" xfId="112"/>
    <cellStyle name="20% - 强调文字颜色 2 5 4 2 2 2 2" xfId="113"/>
    <cellStyle name="链接单元格 3 6 2 2" xfId="114"/>
    <cellStyle name="60% - 强调文字颜色 4 3 2 4 2" xfId="115"/>
    <cellStyle name="20% - 强调文字颜色 1 2 10 5" xfId="116"/>
    <cellStyle name="常规 7 3 2 6" xfId="117"/>
    <cellStyle name="40% - 强调文字颜色 4 2 11 3" xfId="118"/>
    <cellStyle name="汇总 2 3 9 2" xfId="119"/>
    <cellStyle name="20% - 强调文字颜色 4 3 6 3 3 2" xfId="120"/>
    <cellStyle name="40% - 强调文字颜色 6 3 2 4 2 2" xfId="121"/>
    <cellStyle name="常规 5 3 6 2 2" xfId="122"/>
    <cellStyle name="常规 2 6 2 5 3" xfId="123"/>
    <cellStyle name="40% - 强调文字颜色 2 2 3 2 2" xfId="124"/>
    <cellStyle name="输入 2 7 2 3 4" xfId="125"/>
    <cellStyle name="汇总 5 2 2 7" xfId="126"/>
    <cellStyle name="20% - 强调文字颜色 1 2 3 3 2 2" xfId="127"/>
    <cellStyle name="20% - 强调文字颜色 3 5 5" xfId="128"/>
    <cellStyle name="输出 2 2 2 2 7 2 4" xfId="129"/>
    <cellStyle name="40% - 强调文字颜色 5 3 6 2 3" xfId="130"/>
    <cellStyle name="40% - 强调文字颜色 5 2 9 3" xfId="131"/>
    <cellStyle name="常规 7 3 2 2 4" xfId="132"/>
    <cellStyle name="20% - 强调文字颜色 4 2 4 3" xfId="133"/>
    <cellStyle name="强调文字颜色 2 4 2 3 2 2 2" xfId="134"/>
    <cellStyle name="20% - 强调文字颜色 1 2 2 2 6" xfId="135"/>
    <cellStyle name="常规 11 4 5 3 2 2 4" xfId="136"/>
    <cellStyle name="60% - 强调文字颜色 2 3 2 2 2 2 2 2" xfId="137"/>
    <cellStyle name="40% - 强调文字颜色 3 3 3 2" xfId="138"/>
    <cellStyle name="适中 2 2 2 2 3 2 2" xfId="139"/>
    <cellStyle name="汇总 4 2 6 2 2" xfId="140"/>
    <cellStyle name="警告文本 4 2 5 2 2" xfId="141"/>
    <cellStyle name="20% - 强调文字颜色 5 2 7 5 2" xfId="142"/>
    <cellStyle name="计算 2 6 2 4 4" xfId="143"/>
    <cellStyle name="标题 1 3 2 5" xfId="144"/>
    <cellStyle name="20% - 强调文字颜色 1 3 4 3 2" xfId="145"/>
    <cellStyle name="强调文字颜色 2 2 2 2 4 3 2" xfId="146"/>
    <cellStyle name="注释 2 7 7 4" xfId="147"/>
    <cellStyle name="强调文字颜色 4 5 2 2 4" xfId="148"/>
    <cellStyle name="40% - 强调文字颜色 6 2 2 2 3 2 2" xfId="149"/>
    <cellStyle name="常规 4 3 4 3 2 2" xfId="150"/>
    <cellStyle name="20% - 强调文字颜色 1 4 4 4" xfId="151"/>
    <cellStyle name="常规 26 2 5 3" xfId="152"/>
    <cellStyle name="20% - 强调文字颜色 1 2 6 2 2" xfId="153"/>
    <cellStyle name="常规 11 6 3 2 2 2 2 3" xfId="154"/>
    <cellStyle name="强调文字颜色 3 2 2 5 3 2" xfId="155"/>
    <cellStyle name="20% - 强调文字颜色 4 3 8 2 2 2" xfId="156"/>
    <cellStyle name="注释 2 3 2 5" xfId="157"/>
    <cellStyle name="20% - 强调文字颜色 1 3 6 3" xfId="158"/>
    <cellStyle name="常规 11 5 4 2 3 6" xfId="159"/>
    <cellStyle name="强调文字颜色 3 2 3 5 4" xfId="160"/>
    <cellStyle name="20% - 强调文字颜色 4 3 9 2 3" xfId="161"/>
    <cellStyle name="40% - 强调文字颜色 6 3 5 3 2" xfId="162"/>
    <cellStyle name="汇总 2 7 2 3 2" xfId="163"/>
    <cellStyle name="40% - 强调文字颜色 6 2 2 2 5 2" xfId="164"/>
    <cellStyle name="40% - 强调文字颜色 4 4 3 2 2 2 2" xfId="165"/>
    <cellStyle name="注释 2 2 8" xfId="166"/>
    <cellStyle name="60% - 强调文字颜色 1 4 2 2" xfId="167"/>
    <cellStyle name="20% - 强调文字颜色 4 6 3" xfId="168"/>
    <cellStyle name="输出 2 2 2 2 8 3 2" xfId="169"/>
    <cellStyle name="20% - 强调文字颜色 1 2 11 2 2" xfId="170"/>
    <cellStyle name="输出 2 2 3 2 2 2" xfId="171"/>
    <cellStyle name="常规 7 3 3 3 2" xfId="172"/>
    <cellStyle name="常规 14 2 3 2 2" xfId="173"/>
    <cellStyle name="汇总 6 8 2" xfId="174"/>
    <cellStyle name="20% - 强调文字颜色 5 3 6 2 3 2" xfId="175"/>
    <cellStyle name="差 4 2 2 2 2 2 2" xfId="176"/>
    <cellStyle name="60% - 强调文字颜色 5 2 5 3 2" xfId="177"/>
    <cellStyle name="20% - 强调文字颜色 2 2 4 2 3" xfId="178"/>
    <cellStyle name="60% - 强调文字颜色 4 6 2 5" xfId="179"/>
    <cellStyle name="20% - 强调文字颜色 3 2 7 3 2 2 2" xfId="180"/>
    <cellStyle name="20% - 强调文字颜色 2 2 3 2 2 2" xfId="181"/>
    <cellStyle name="链接单元格 5 6 2 2" xfId="182"/>
    <cellStyle name="60% - 强调文字颜色 4 5 2 4 2" xfId="183"/>
    <cellStyle name="20% - 强调文字颜色 1 2 2 2 2 4" xfId="184"/>
    <cellStyle name="40% - 强调文字颜色 3 2 8 2 2 2" xfId="185"/>
    <cellStyle name="60% - 强调文字颜色 2 4 3" xfId="186"/>
    <cellStyle name="计算 2 2 4 4 6" xfId="187"/>
    <cellStyle name="常规 19 2 3 2 2 3" xfId="188"/>
    <cellStyle name="常规 24 2 3 2 2 3" xfId="189"/>
    <cellStyle name="解释性文本 2 3 2 4" xfId="190"/>
    <cellStyle name="链接单元格 4 2 3 2 2 2" xfId="191"/>
    <cellStyle name="60% - 强调文字颜色 2 2 2 4 2 3 2" xfId="192"/>
    <cellStyle name="60% - 强调文字颜色 5 3 5 4" xfId="193"/>
    <cellStyle name="差 2 3 5 3 3" xfId="194"/>
    <cellStyle name="百分比 2 12 3 2" xfId="195"/>
    <cellStyle name="20% - 强调文字颜色 6 2 2 3 2 2 2 2" xfId="196"/>
    <cellStyle name="计算 2 2 2 7 2 3" xfId="197"/>
    <cellStyle name="20% - 强调文字颜色 2 3 13" xfId="198"/>
    <cellStyle name="常规 2 6 6 4" xfId="199"/>
    <cellStyle name="计算 2 9 4 3" xfId="200"/>
    <cellStyle name="20% - 强调文字颜色 3 6 2 2" xfId="201"/>
    <cellStyle name="60% - 强调文字颜色 4 2 3 4 2 2 2" xfId="202"/>
    <cellStyle name="20% - 强调文字颜色 1 2 2 3 3 2 2" xfId="203"/>
    <cellStyle name="适中 2 2 8 5" xfId="204"/>
    <cellStyle name="20% - 强调文字颜色 6 2 10 2 2 2" xfId="205"/>
    <cellStyle name="标题 6 3 2 2" xfId="206"/>
    <cellStyle name="20% - 强调文字颜色 3 2 5 3 2" xfId="207"/>
    <cellStyle name="标题 4 2 9 2 2 2" xfId="208"/>
    <cellStyle name="20% - 强调文字颜色 1 5 5 2 2" xfId="209"/>
    <cellStyle name="60% - 强调文字颜色 6 3 2" xfId="210"/>
    <cellStyle name="20% - 强调文字颜色 1 3 10 2" xfId="211"/>
    <cellStyle name="解释性文本 2 2 3 6" xfId="212"/>
    <cellStyle name="常规 7 8 2 3" xfId="213"/>
    <cellStyle name="20% - 强调文字颜色 3 5 3 4" xfId="214"/>
    <cellStyle name="40% - 强调文字颜色 2 2 3 4 2" xfId="215"/>
    <cellStyle name="汇总 5 2 4 7" xfId="216"/>
    <cellStyle name="计算 2 4 2 6 2 4" xfId="217"/>
    <cellStyle name="20% - 强调文字颜色 2 2 7 2 2" xfId="218"/>
    <cellStyle name="20% - 强调文字颜色 1 6 5 2" xfId="219"/>
    <cellStyle name="计算 2 2 5 5 2 3" xfId="220"/>
    <cellStyle name="20% - 强调文字颜色 6 4 2 2" xfId="221"/>
    <cellStyle name="常规 3 2 2 3 4 2 3" xfId="222"/>
    <cellStyle name="60% - 强调文字颜色 2 3" xfId="223"/>
    <cellStyle name="40% - 强调文字颜色 2 5 6 2" xfId="224"/>
    <cellStyle name="输入 2 5 2 3 2" xfId="225"/>
    <cellStyle name="汇总 3 2 2 5" xfId="226"/>
    <cellStyle name="20% - 强调文字颜色 5 4 4 4" xfId="227"/>
    <cellStyle name="40% - 强调文字颜色 2 4 2 5 2" xfId="228"/>
    <cellStyle name="20% - 强调文字颜色 4 4 3 2 4" xfId="229"/>
    <cellStyle name="20% - 强调文字颜色 1 2 2 2 2 2 2 2 2" xfId="230"/>
    <cellStyle name="检查单元格 2 2 2 4 2 2" xfId="231"/>
    <cellStyle name="检查单元格 5 3 3 3" xfId="232"/>
    <cellStyle name="20% - 强调文字颜色 1 3 2 3 3 2" xfId="233"/>
    <cellStyle name="20% - 强调文字颜色 6 2 2 2 2 2 2 2 2" xfId="234"/>
    <cellStyle name="常规 13 2 3 2 2 2" xfId="235"/>
    <cellStyle name="40% - 强调文字颜色 1 5 4 2" xfId="236"/>
    <cellStyle name="60% - 强调文字颜色 4 2 5 3 2 2" xfId="237"/>
    <cellStyle name="20% - 强调文字颜色 1 2 4 2 3 2" xfId="238"/>
    <cellStyle name="输出 4 3 2 2 3" xfId="239"/>
    <cellStyle name="注释 2 2 2 2 10" xfId="240"/>
    <cellStyle name="百分比 2 12 2 4" xfId="241"/>
    <cellStyle name="40% - 强调文字颜色 2 2 4 2 2" xfId="242"/>
    <cellStyle name="输入 2 7 3 3 4" xfId="243"/>
    <cellStyle name="汇总 5 3 2 7" xfId="244"/>
    <cellStyle name="20% - 强调文字颜色 1 2 3 4 2 2" xfId="245"/>
    <cellStyle name="20% - 强调文字颜色 4 5 5" xfId="246"/>
    <cellStyle name="输出 2 2 2 2 8 2 4" xfId="247"/>
    <cellStyle name="40% - 强调文字颜色 3 5 2 3 2 3 2" xfId="248"/>
    <cellStyle name="注释 2 5 2 4 3 3 2" xfId="249"/>
    <cellStyle name="检查单元格 5 2 2 3 2" xfId="250"/>
    <cellStyle name="20% - 强调文字颜色 1 3 2 2 2 2 2" xfId="251"/>
    <cellStyle name="20% - 强调文字颜色 4 3 2 2 3" xfId="252"/>
    <cellStyle name="常规 2 3 5 2 2 5" xfId="253"/>
    <cellStyle name="40% - 强调文字颜色 5 3 9 3" xfId="254"/>
    <cellStyle name="常规 7 3 3 2 4" xfId="255"/>
    <cellStyle name="20% - 强调文字颜色 4 3 4 3" xfId="256"/>
    <cellStyle name="20% - 强调文字颜色 4 2 2 4 2 4" xfId="257"/>
    <cellStyle name="标题 4 5 2 2 3" xfId="258"/>
    <cellStyle name="20% - 强调文字颜色 5 2 3 4 2 2" xfId="259"/>
    <cellStyle name="20% - 强调文字颜色 3 3 6 2 4" xfId="260"/>
    <cellStyle name="汇总 2 2 4 2 2 3 2 2 2" xfId="261"/>
    <cellStyle name="40% - 强调文字颜色 5 3 2 3 3" xfId="262"/>
    <cellStyle name="汇总 2 5 2 6 3 3" xfId="263"/>
    <cellStyle name="链接单元格 6 4 2" xfId="264"/>
    <cellStyle name="差 5 2 6" xfId="265"/>
    <cellStyle name="20% - 强调文字颜色 4 3 12 2 2" xfId="266"/>
    <cellStyle name="警告文本 7 5" xfId="267"/>
    <cellStyle name="60% - 强调文字颜色 2 5 2 3 3" xfId="268"/>
    <cellStyle name="20% - 强调文字颜色 2 2 7 2 2 4" xfId="269"/>
    <cellStyle name="20% - 强调文字颜色 3 2 8 2 2 2" xfId="270"/>
    <cellStyle name="20% - 强调文字颜色 3 2 2 4 2 2 2 2" xfId="271"/>
    <cellStyle name="计算 2 3 7 2 2" xfId="272"/>
    <cellStyle name="百分比 4" xfId="273"/>
    <cellStyle name="汇总 7 5 2" xfId="274"/>
    <cellStyle name="40% - 强调文字颜色 2 2 2 2 2 3 2 2" xfId="275"/>
    <cellStyle name="常规 8 2 3 3" xfId="276"/>
    <cellStyle name="链接单元格 6 4 2 2" xfId="277"/>
    <cellStyle name="汇总 7 5 3" xfId="278"/>
    <cellStyle name="标题 4 2 7 6" xfId="279"/>
    <cellStyle name="20% - 强调文字颜色 1 3 9" xfId="280"/>
    <cellStyle name="20% - 强调文字颜色 3 3 6 3 2 4" xfId="281"/>
    <cellStyle name="20% - 强调文字颜色 4 3 9 5" xfId="282"/>
    <cellStyle name="常规 2 7 2 2 3 2" xfId="283"/>
    <cellStyle name="链接单元格 6 4 2 3" xfId="284"/>
    <cellStyle name="20% - 强调文字颜色 4 5 3 2 2" xfId="285"/>
    <cellStyle name="适中 2 6 2" xfId="286"/>
    <cellStyle name="常规 7 5 4 2 3" xfId="287"/>
    <cellStyle name="20% - 强调文字颜色 6 4 4 2" xfId="288"/>
    <cellStyle name="常规 27 2 3 2 2 3" xfId="289"/>
    <cellStyle name="40% - 强调文字颜色 3 4 7" xfId="290"/>
    <cellStyle name="20% - 强调文字颜色 2 4 2" xfId="291"/>
    <cellStyle name="强调文字颜色 2 2 3 3 2" xfId="292"/>
    <cellStyle name="20% - 强调文字颜色 1 3 8 2 2" xfId="293"/>
    <cellStyle name="输出 2 13 3 2" xfId="294"/>
    <cellStyle name="常规 4 3 4 3 2" xfId="295"/>
    <cellStyle name="常规 2 19 2 4 2" xfId="296"/>
    <cellStyle name="注释 5 2 2 3 4 2" xfId="297"/>
    <cellStyle name="计算 4 6 2 2 2" xfId="298"/>
    <cellStyle name="40% - 强调文字颜色 6 2 2 2 3 2" xfId="299"/>
    <cellStyle name="20% - 强调文字颜色 1 3 4 3" xfId="300"/>
    <cellStyle name="强调文字颜色 2 2 2 2 4 3" xfId="301"/>
    <cellStyle name="常规 2 3 2 2 2 5" xfId="302"/>
    <cellStyle name="40% - 强调文字颜色 2 3 9 3" xfId="303"/>
    <cellStyle name="20% - 强调文字颜色 6 4 2 3 4" xfId="304"/>
    <cellStyle name="20% - 强调文字颜色 1 4 3" xfId="305"/>
    <cellStyle name="强调文字颜色 2 2 2 3 3" xfId="306"/>
    <cellStyle name="20% - 强调文字颜色 6 2 7 3 2 4" xfId="307"/>
    <cellStyle name="常规 18 4 2 2" xfId="308"/>
    <cellStyle name="常规 23 4 2 2" xfId="309"/>
    <cellStyle name="20% - 强调文字颜色 2 6 2 2 2 2" xfId="310"/>
    <cellStyle name="汇总 2 2 5 4 4 2" xfId="311"/>
    <cellStyle name="标题 2 8 2 2" xfId="312"/>
    <cellStyle name="20% - 强调文字颜色 2 2 2 2 2 2 2 2" xfId="313"/>
    <cellStyle name="60% - 强调文字颜色 4 4 2 4 2 2 2" xfId="314"/>
    <cellStyle name="汇总 2 5 2 3 3 4" xfId="315"/>
    <cellStyle name="链接单元格 3 4 3" xfId="316"/>
    <cellStyle name="汇总 2 2 4 4 2 3 2" xfId="317"/>
    <cellStyle name="差 2 2 7" xfId="318"/>
    <cellStyle name="标题 4 2 4 2" xfId="319"/>
    <cellStyle name="20% - 强调文字颜色 2 4 2 6" xfId="320"/>
    <cellStyle name="输入 2 2 4 7 2 2" xfId="321"/>
    <cellStyle name="强调文字颜色 4 2 5 3 2 2" xfId="322"/>
    <cellStyle name="20% - 强调文字颜色 1 2 11 3 2" xfId="323"/>
    <cellStyle name="输出 2 2 3 2 3 2" xfId="324"/>
    <cellStyle name="常规 7 3 3 4 2" xfId="325"/>
    <cellStyle name="百分比 2 12 4 2" xfId="326"/>
    <cellStyle name="常规 2 18 2 2" xfId="327"/>
    <cellStyle name="常规 5 10 2 3" xfId="328"/>
    <cellStyle name="20% - 强调文字颜色 1 2 10 2 2 2" xfId="329"/>
    <cellStyle name="常规 8 3" xfId="330"/>
    <cellStyle name="常规 7 3 2 3 2 2" xfId="331"/>
    <cellStyle name="输入 2 2 2 10" xfId="332"/>
    <cellStyle name="60% - 强调文字颜色 1 3 2 2 2" xfId="333"/>
    <cellStyle name="20% - 强调文字颜色 3 6 3 2" xfId="334"/>
    <cellStyle name="链接单元格 2 2 2 3 3 2 2" xfId="335"/>
    <cellStyle name="60% - 强调文字颜色 5 2 4 3 2 2" xfId="336"/>
    <cellStyle name="60% - 强调文字颜色 2 5 3" xfId="337"/>
    <cellStyle name="汇总 2 2 3 11" xfId="338"/>
    <cellStyle name="60% - 强调文字颜色 4 2 3 3 2 4" xfId="339"/>
    <cellStyle name="20% - 强调文字颜色 2 2 3 2 3 2" xfId="340"/>
    <cellStyle name="60% - 强调文字颜色 4 5 2 5 2" xfId="341"/>
    <cellStyle name="20% - 强调文字颜色 1 2 2 2 3 4" xfId="342"/>
    <cellStyle name="解释性文本 2 2 5 3" xfId="343"/>
    <cellStyle name="40% - 强调文字颜色 1 2 10 4" xfId="344"/>
    <cellStyle name="40% - 强调文字颜色 4 2 3 3" xfId="345"/>
    <cellStyle name="适中 2 2 2 3 2 2 3" xfId="346"/>
    <cellStyle name="常规 2 2 2 5" xfId="347"/>
    <cellStyle name="输出 2 3 4 5" xfId="348"/>
    <cellStyle name="常规 14 2 6 2" xfId="349"/>
    <cellStyle name="20% - 强调文字颜色 5 3 6 5 3" xfId="350"/>
    <cellStyle name="汇总 2 2 2 3 8" xfId="351"/>
    <cellStyle name="20% - 强调文字颜色 2 2 2 4 2 2" xfId="352"/>
    <cellStyle name="60% - 强调文字颜色 4 5 5 4" xfId="353"/>
    <cellStyle name="检查单元格 3 3" xfId="354"/>
    <cellStyle name="强调文字颜色 5 3 2 3 2 3" xfId="355"/>
    <cellStyle name="20% - 强调文字颜色 2 2 3 5 2" xfId="356"/>
    <cellStyle name="标题 5 2 10" xfId="357"/>
    <cellStyle name="标题 3 2 2 6 3 2 2" xfId="358"/>
    <cellStyle name="60% - 强调文字颜色 4 4 3 3 2 2" xfId="359"/>
    <cellStyle name="60% - 强调文字颜色 3 4 2 3 2 4" xfId="360"/>
    <cellStyle name="计算 2 15 2 2 3" xfId="361"/>
    <cellStyle name="40% - 强调文字颜色 1 2 2 2 2 3" xfId="362"/>
    <cellStyle name="检查单元格 2 3 2 3 2 2" xfId="363"/>
    <cellStyle name="20% - 强调文字颜色 1 4 2 2 3 2" xfId="364"/>
    <cellStyle name="汇总 2 4 3" xfId="365"/>
    <cellStyle name="输出 5 2 5 2" xfId="366"/>
    <cellStyle name="常规 3 3 8 2 3" xfId="367"/>
    <cellStyle name="60% - 强调文字颜色 3 3 2 3 3 2 2" xfId="368"/>
    <cellStyle name="常规 2 3 5 2 2 2 3" xfId="369"/>
    <cellStyle name="20% - 强调文字颜色 6 3 5" xfId="370"/>
    <cellStyle name="输入 2 2 3 4 2 2 4" xfId="371"/>
    <cellStyle name="计算 2 2 3 6 2 4" xfId="372"/>
    <cellStyle name="60% - 强调文字颜色 3 2 2 2 3 2 4" xfId="373"/>
    <cellStyle name="20% - 强调文字颜色 4 5 2 3" xfId="374"/>
    <cellStyle name="常规 2 6 4 2 3 2" xfId="375"/>
    <cellStyle name="常规 3 3 3 5 4" xfId="376"/>
    <cellStyle name="警告文本 5 2 4 2 2" xfId="377"/>
    <cellStyle name="常规 27 2 2 3 2" xfId="378"/>
    <cellStyle name="常规 32 2 2 3 2" xfId="379"/>
    <cellStyle name="常规 11 5 4 2 3 2 2 2" xfId="380"/>
    <cellStyle name="常规 11 5 3 2 2 2 2 4" xfId="381"/>
    <cellStyle name="20% - 强调文字颜色 1 6 6" xfId="382"/>
    <cellStyle name="40% - 强调文字颜色 2 5 2 2 2 3 2" xfId="383"/>
    <cellStyle name="常规 4 8 2 3" xfId="384"/>
    <cellStyle name="40% - 强调文字颜色 2 5 3" xfId="385"/>
    <cellStyle name="标题 4 2 6 2 2 2" xfId="386"/>
    <cellStyle name="好 2 2 2 3 2 2 3" xfId="387"/>
    <cellStyle name="20% - 强调文字颜色 1 2 5 2 2" xfId="388"/>
    <cellStyle name="常规 11 7 2 2" xfId="389"/>
    <cellStyle name="20% - 强调文字颜色 3 5 2 4 2 2 2" xfId="390"/>
    <cellStyle name="差 2 3 2" xfId="391"/>
    <cellStyle name="注释 2 3 2 5 2 3 2" xfId="392"/>
    <cellStyle name="40% - 强调文字颜色 2 2 3 3 2 2 2 2" xfId="393"/>
    <cellStyle name="汇总 3 4 4 2 2" xfId="394"/>
    <cellStyle name="20% - 强调文字颜色 1 2 6 3" xfId="395"/>
    <cellStyle name="20% - 强调文字颜色 2 3 2 3 2 2" xfId="396"/>
    <cellStyle name="常规 3 2 2 11 2" xfId="397"/>
    <cellStyle name="20% - 强调文字颜色 2 4 2 3 3" xfId="398"/>
    <cellStyle name="输入 2 7 4 2 2 2" xfId="399"/>
    <cellStyle name="60% - 强调文字颜色 2 5 2" xfId="400"/>
    <cellStyle name="计算 2 2 4 5 5" xfId="401"/>
    <cellStyle name="汇总 2 2 3 10" xfId="402"/>
    <cellStyle name="60% - 强调文字颜色 4 2 3 3 2 3" xfId="403"/>
    <cellStyle name="20% - 强调文字颜色 1 2 2 2 3 3" xfId="404"/>
    <cellStyle name="汇总 3 2 2 7 2" xfId="405"/>
    <cellStyle name="解释性文本 2 2 5 2" xfId="406"/>
    <cellStyle name="40% - 强调文字颜色 1 2 10 3" xfId="407"/>
    <cellStyle name="40% - 强调文字颜色 4 2 3 2" xfId="408"/>
    <cellStyle name="适中 2 2 2 3 2 2 2" xfId="409"/>
    <cellStyle name="汇总 4 3 5 2 2" xfId="410"/>
    <cellStyle name="注释 2 3 3 4 3 3 2" xfId="411"/>
    <cellStyle name="常规 2 2 2 4" xfId="412"/>
    <cellStyle name="输出 2 3 4 4" xfId="413"/>
    <cellStyle name="20% - 强调文字颜色 5 3 6 5 2" xfId="414"/>
    <cellStyle name="汇总 2 2 2 3 7" xfId="415"/>
    <cellStyle name="40% - 强调文字颜色 1 2 8" xfId="416"/>
    <cellStyle name="40% - 强调文字颜色 6 2 2 3 2 2 2" xfId="417"/>
    <cellStyle name="常规 2 3 3 2 2 6" xfId="418"/>
    <cellStyle name="40% - 强调文字颜色 3 3 9 4" xfId="419"/>
    <cellStyle name="20% - 强调文字颜色 2 3 4 4" xfId="420"/>
    <cellStyle name="计算 2 2 3 2 2 3 4" xfId="421"/>
    <cellStyle name="输入 2 2 2 2 2 2 2 2 2" xfId="422"/>
    <cellStyle name="40% - 强调文字颜色 4 4 2 5 2 2" xfId="423"/>
    <cellStyle name="标题 2 2 2 5" xfId="424"/>
    <cellStyle name="20% - 强调文字颜色 1 4 3 3 2" xfId="425"/>
    <cellStyle name="20% - 强调文字颜色 6 3 5 3" xfId="426"/>
    <cellStyle name="20% - 强调文字颜色 1 5 2 3 2 4" xfId="427"/>
    <cellStyle name="60% - 强调文字颜色 3 4 2 4" xfId="428"/>
    <cellStyle name="20% - 强调文字颜色 2 5 3 3 2 2" xfId="429"/>
    <cellStyle name="常规 2 7 2 6 2 3" xfId="430"/>
    <cellStyle name="20% - 强调文字颜色 4 5 2 3 3" xfId="431"/>
    <cellStyle name="百分比 3 5 2" xfId="432"/>
    <cellStyle name="常规 11 7 4 3 2" xfId="433"/>
    <cellStyle name="差 2 5 3 2" xfId="434"/>
    <cellStyle name="40% - 强调文字颜色 1 3 3 2 2 2 2" xfId="435"/>
    <cellStyle name="常规 4 5 2 5" xfId="436"/>
    <cellStyle name="20% - 强调文字颜色 4 2 3 3 3 2 2" xfId="437"/>
    <cellStyle name="适中 3 2 6 2" xfId="438"/>
    <cellStyle name="常规 11 10 3 2" xfId="439"/>
    <cellStyle name="常规 7 4 5" xfId="440"/>
    <cellStyle name="40% - 强调文字颜色 6 5 3 3" xfId="441"/>
    <cellStyle name="标题 8 3 2 2 2" xfId="442"/>
    <cellStyle name="20% - 强调文字颜色 1 2 2 2 4" xfId="443"/>
    <cellStyle name="注释 2 2 5 4 2 3" xfId="444"/>
    <cellStyle name="标题 5 7 3 2" xfId="445"/>
    <cellStyle name="60% - 强调文字颜色 4 2 3 3 3" xfId="446"/>
    <cellStyle name="40% - 强调文字颜色 2 2 7 2 4" xfId="447"/>
    <cellStyle name="常规 11 6 4 5 3" xfId="448"/>
    <cellStyle name="注释 2 2 3 2 4 3 2" xfId="449"/>
    <cellStyle name="标题 3 5 5 2 2" xfId="450"/>
    <cellStyle name="常规 11 4 5 3 2 2 2" xfId="451"/>
    <cellStyle name="标题 5 2 5 5" xfId="452"/>
    <cellStyle name="20% - 强调文字颜色 2 3 9 2 3" xfId="453"/>
    <cellStyle name="强调文字颜色 1 2 3 5 4" xfId="454"/>
    <cellStyle name="常规 2 6 8" xfId="455"/>
    <cellStyle name="输出 2 7 2 4 2 2" xfId="456"/>
    <cellStyle name="40% - 强调文字颜色 4 3 5 3 2" xfId="457"/>
    <cellStyle name="计算 2 6 2 4 2" xfId="458"/>
    <cellStyle name="40% - 强调文字颜色 1 4 2 4 2 2 2" xfId="459"/>
    <cellStyle name="20% - 强调文字颜色 1 4 4 2" xfId="460"/>
    <cellStyle name="强调文字颜色 2 2 2 3 4 2" xfId="461"/>
    <cellStyle name="20% - 强调文字颜色 4 5 2 3 4" xfId="462"/>
    <cellStyle name="60% - 强调文字颜色 3 4 2 5" xfId="463"/>
    <cellStyle name="20% - 强调文字颜色 1 3 8 2 2 2" xfId="464"/>
    <cellStyle name="20% - 强调文字颜色 6 3 5 4" xfId="465"/>
    <cellStyle name="计算 2 4 7 2" xfId="466"/>
    <cellStyle name="20% - 强调文字颜色 3 2 2 4 3 2 2" xfId="467"/>
    <cellStyle name="适中 4 2 4 2" xfId="468"/>
    <cellStyle name="百分比 3 5 3" xfId="469"/>
    <cellStyle name="20% - 强调文字颜色 3 2 9 2 2" xfId="470"/>
    <cellStyle name="计算 2 2 2 2 5 2" xfId="471"/>
    <cellStyle name="标题 8 3 2 2 3" xfId="472"/>
    <cellStyle name="20% - 强调文字颜色 1 2 2 2 5" xfId="473"/>
    <cellStyle name="注释 2 2 5 4 2 4" xfId="474"/>
    <cellStyle name="标题 5 7 3 3" xfId="475"/>
    <cellStyle name="40% - 强调文字颜色 2 4 4 2 2 2 2" xfId="476"/>
    <cellStyle name="60% - 强调文字颜色 4 2 3 3 4" xfId="477"/>
    <cellStyle name="常规 11 4 5 3 2 2 3" xfId="478"/>
    <cellStyle name="20% - 强调文字颜色 2 3 9 2 4" xfId="479"/>
    <cellStyle name="常规 2 6 9" xfId="480"/>
    <cellStyle name="解释性文本 2 2 5 4" xfId="481"/>
    <cellStyle name="40% - 强调文字颜色 4 2 3 4" xfId="482"/>
    <cellStyle name="20% - 强调文字颜色 1 2 3 3 2 2 2" xfId="483"/>
    <cellStyle name="输出 2 3 4 6" xfId="484"/>
    <cellStyle name="常规 2 2 2 6" xfId="485"/>
    <cellStyle name="20% - 强调文字颜色 4 2 4 3 2" xfId="486"/>
    <cellStyle name="20% - 强调文字颜色 3 5 5 2" xfId="487"/>
    <cellStyle name="解释性文本 2 2 5 5" xfId="488"/>
    <cellStyle name="汇总 2 9 4 2 2" xfId="489"/>
    <cellStyle name="40% - 强调文字颜色 4 2 3 5" xfId="490"/>
    <cellStyle name="20% - 强调文字颜色 5 5 2 2 2" xfId="491"/>
    <cellStyle name="输出 2 3 4 7" xfId="492"/>
    <cellStyle name="常规 2 2 2 7" xfId="493"/>
    <cellStyle name="输出 2 2 2 4 2 4" xfId="494"/>
    <cellStyle name="强调文字颜色 2 3 3 2 2" xfId="495"/>
    <cellStyle name="20% - 强调文字颜色 3 5 5 3" xfId="496"/>
    <cellStyle name="计算 2 4 2 10" xfId="497"/>
    <cellStyle name="常规 21 2 3 3 2" xfId="498"/>
    <cellStyle name="常规 16 2 3 3 2" xfId="499"/>
    <cellStyle name="输出 3 2 3 4 2 2" xfId="500"/>
    <cellStyle name="标题 9 3 2" xfId="501"/>
    <cellStyle name="20% - 强调文字颜色 6 2 13 2 2" xfId="502"/>
    <cellStyle name="60% - 强调文字颜色 3 2 2 3 2 4" xfId="503"/>
    <cellStyle name="计算 2 2 4 5 4" xfId="504"/>
    <cellStyle name="60% - 强调文字颜色 4 2 3 3 2 2" xfId="505"/>
    <cellStyle name="20% - 强调文字颜色 1 2 2 2 3 2" xfId="506"/>
    <cellStyle name="注释 2 2 5 4 2 2 2" xfId="507"/>
    <cellStyle name="常规 19 8 3" xfId="508"/>
    <cellStyle name="汇总 2 12 3 3" xfId="509"/>
    <cellStyle name="20% - 强调文字颜色 2 3 9 2 2 2" xfId="510"/>
    <cellStyle name="标题 9 2 2 2 3" xfId="511"/>
    <cellStyle name="输出 2 7 9 2" xfId="512"/>
    <cellStyle name="常规 2 6 7 2" xfId="513"/>
    <cellStyle name="汇总 4 2 6 2 3" xfId="514"/>
    <cellStyle name="计算 2 2 2 5 2 2 2 2" xfId="515"/>
    <cellStyle name="40% - 强调文字颜色 3 3 3 3" xfId="516"/>
    <cellStyle name="20% - 强调文字颜色 5 2 7 5 3" xfId="517"/>
    <cellStyle name="20% - 强调文字颜色 5 5 2 2 3" xfId="518"/>
    <cellStyle name="汇总 2 9 4 2 3" xfId="519"/>
    <cellStyle name="40% - 强调文字颜色 4 2 3 6" xfId="520"/>
    <cellStyle name="标题 1 2 3 5 2 2" xfId="521"/>
    <cellStyle name="百分比 3 2 3 2" xfId="522"/>
    <cellStyle name="计算 2 4 4 2 2" xfId="523"/>
    <cellStyle name="输出 2 2 8 3 2" xfId="524"/>
    <cellStyle name="20% - 强调文字颜色 1 3 12 2" xfId="525"/>
    <cellStyle name="常规 2 2 2 8" xfId="526"/>
    <cellStyle name="40% - 强调文字颜色 3 3 3 4" xfId="527"/>
    <cellStyle name="20% - 强调文字颜色 1 2 3 2 3 2 2" xfId="528"/>
    <cellStyle name="60% - 强调文字颜色 5 2 2 4 2 2 2 2" xfId="529"/>
    <cellStyle name="适中 2 6 3" xfId="530"/>
    <cellStyle name="20% - 强调文字颜色 4 5 3 2 3" xfId="531"/>
    <cellStyle name="20% - 强调文字颜色 6 4 4 3" xfId="532"/>
    <cellStyle name="20% - 强调文字颜色 5 5 2 2 4" xfId="533"/>
    <cellStyle name="标题 1 2 3 5 2 3" xfId="534"/>
    <cellStyle name="计算 2 4 4 2 3" xfId="535"/>
    <cellStyle name="20% - 强调文字颜色 1 3 12 3" xfId="536"/>
    <cellStyle name="常规 2 2 2 9" xfId="537"/>
    <cellStyle name="20% - 强调文字颜色 5 4 3 2 2" xfId="538"/>
    <cellStyle name="适中 8 2" xfId="539"/>
    <cellStyle name="60% - 强调文字颜色 2 4 2 2 2 2" xfId="540"/>
    <cellStyle name="计算 7 3 3 2" xfId="541"/>
    <cellStyle name="常规 2 4 12 2" xfId="542"/>
    <cellStyle name="适中 2 6 4" xfId="543"/>
    <cellStyle name="20% - 强调文字颜色 4 5 3 2 4" xfId="544"/>
    <cellStyle name="40% - 强调文字颜色 2 5 2 5 2" xfId="545"/>
    <cellStyle name="20% - 强调文字颜色 6 4 4 4" xfId="546"/>
    <cellStyle name="好 2 2 2 2 2 3" xfId="547"/>
    <cellStyle name="20% - 强调文字颜色 5 3 2 2 3 2" xfId="548"/>
    <cellStyle name="输出 2 2 2 4 2 5" xfId="549"/>
    <cellStyle name="计算 2 2 4 2 2 2" xfId="550"/>
    <cellStyle name="强调文字颜色 2 3 3 2 3" xfId="551"/>
    <cellStyle name="20% - 强调文字颜色 3 5 5 4" xfId="552"/>
    <cellStyle name="计算 2 4 2 11" xfId="553"/>
    <cellStyle name="常规 21 2 3 3 3" xfId="554"/>
    <cellStyle name="常规 16 2 3 3 3" xfId="555"/>
    <cellStyle name="标题 9 3 3" xfId="556"/>
    <cellStyle name="20% - 强调文字颜色 2 2 2 2 5 2" xfId="557"/>
    <cellStyle name="标题 5 8" xfId="558"/>
    <cellStyle name="40% - 强调文字颜色 4 3 6" xfId="559"/>
    <cellStyle name="汇总 4 2 2 4 2 2 2" xfId="560"/>
    <cellStyle name="解释性文本 2 3 8" xfId="561"/>
    <cellStyle name="20% - 强调文字颜色 2 6 5 2" xfId="562"/>
    <cellStyle name="60% - 强调文字颜色 1 2 2 4 2" xfId="563"/>
    <cellStyle name="40% - 强调文字颜色 4 3 7" xfId="564"/>
    <cellStyle name="强调文字颜色 2 2 4 2 2" xfId="565"/>
    <cellStyle name="20% - 强调文字颜色 2 6 5 3" xfId="566"/>
    <cellStyle name="60% - 强调文字颜色 1 2 2 4 3" xfId="567"/>
    <cellStyle name="20% - 强调文字颜色 3 3 2" xfId="568"/>
    <cellStyle name="常规 11 4 4 3 3 3" xfId="569"/>
    <cellStyle name="_ET_STYLE_NoName_00_" xfId="570"/>
    <cellStyle name="20% - 强调文字颜色 6 3 10 4" xfId="571"/>
    <cellStyle name="常规 2 2 2 3 4 2" xfId="572"/>
    <cellStyle name="20% - 强调文字颜色 5 2 10 2 2 2" xfId="573"/>
    <cellStyle name="汇总 2 2 3 2 3 3 3 3" xfId="574"/>
    <cellStyle name="汇总 2 5 7 3 2 2" xfId="575"/>
    <cellStyle name="常规 29 4" xfId="576"/>
    <cellStyle name="常规 34 4" xfId="577"/>
    <cellStyle name="输入 2 7 3 3" xfId="578"/>
    <cellStyle name="40% - 强调文字颜色 1 5 4 2 2 2" xfId="579"/>
    <cellStyle name="20% - 强调文字颜色 1 2 7 3 5" xfId="580"/>
    <cellStyle name="40% - 强调文字颜色 3 2 3 4 4" xfId="581"/>
    <cellStyle name="输入 2 15 3" xfId="582"/>
    <cellStyle name="注释 2 2 3 5 5" xfId="583"/>
    <cellStyle name="百分比 2 12 2" xfId="584"/>
    <cellStyle name="20% - 强调文字颜色 2 2 3 3 3" xfId="585"/>
    <cellStyle name="输出 2 5 2 3 3 2 4" xfId="586"/>
    <cellStyle name="标题 4 2 3 2 2 2 2 2" xfId="587"/>
    <cellStyle name="链接单元格 4 2 3 3 3" xfId="588"/>
    <cellStyle name="20% - 强调文字颜色 2 3 2 6" xfId="589"/>
    <cellStyle name="输入 2 2 4 6 2 2" xfId="590"/>
    <cellStyle name="强调文字颜色 4 2 5 2 2 2" xfId="591"/>
    <cellStyle name="60% - 强调文字颜色 3 2 3 4 3 2" xfId="592"/>
    <cellStyle name="常规 2 19 2" xfId="593"/>
    <cellStyle name="20% - 强调文字颜色 1 2 10 3 2" xfId="594"/>
    <cellStyle name="常规 7 3 2 4 2" xfId="595"/>
    <cellStyle name="常规 7 3 4 4" xfId="596"/>
    <cellStyle name="输出 2 2 4 2 3 2 2 2 2" xfId="597"/>
    <cellStyle name="汇总 5 7 2 2" xfId="598"/>
    <cellStyle name="输出 2 2 3 3 3" xfId="599"/>
    <cellStyle name="40% - 强调文字颜色 6 5 2 2 4" xfId="600"/>
    <cellStyle name="20% - 强调文字颜色 1 2 12 3" xfId="601"/>
    <cellStyle name="40% - 强调文字颜色 3 4 2 2 2 4" xfId="602"/>
    <cellStyle name="注释 2 4 2 3 3 4" xfId="603"/>
    <cellStyle name="60% - 强调文字颜色 1 4 2" xfId="604"/>
    <cellStyle name="输出 2 2 2 2 8 3" xfId="605"/>
    <cellStyle name="计算 2 2 3 4 5" xfId="606"/>
    <cellStyle name="40% - 强调文字颜色 4 4 3 2 2 2" xfId="607"/>
    <cellStyle name="常规 2 4 2 4 2 2" xfId="608"/>
    <cellStyle name="40% - 强调文字颜色 2 5 5 3 2" xfId="609"/>
    <cellStyle name="输入 2 5 2 2 3 2" xfId="610"/>
    <cellStyle name="20% - 强调文字颜色 1 2 11 2" xfId="611"/>
    <cellStyle name="输出 2 2 3 2 2" xfId="612"/>
    <cellStyle name="常规 7 3 3 3" xfId="613"/>
    <cellStyle name="60% - 强调文字颜色 1 3 2 2" xfId="614"/>
    <cellStyle name="20% - 强调文字颜色 3 6 3" xfId="615"/>
    <cellStyle name="输出 2 2 2 2 7 3 2" xfId="616"/>
    <cellStyle name="计算 2 2 3 3 5 2" xfId="617"/>
    <cellStyle name="40% - 强调文字颜色 2 5 5 2 2 2" xfId="618"/>
    <cellStyle name="输入 2 5 2 2 2 2 2" xfId="619"/>
    <cellStyle name="百分比 2 12 4" xfId="620"/>
    <cellStyle name="常规 2 18 2" xfId="621"/>
    <cellStyle name="20% - 强调文字颜色 1 2 10 2 2" xfId="622"/>
    <cellStyle name="常规 7 3 2 3 2" xfId="623"/>
    <cellStyle name="常规 11 5 2 2 2 2 6" xfId="624"/>
    <cellStyle name="60% - 强调文字颜色 2 4 3 2 3 2" xfId="625"/>
    <cellStyle name="60% - 强调文字颜色 5 2 4 3 2" xfId="626"/>
    <cellStyle name="差 2 3 4 2 2 2" xfId="627"/>
    <cellStyle name="20% - 强调文字颜色 2 2 3 2 3" xfId="628"/>
    <cellStyle name="链接单元格 5 6 3" xfId="629"/>
    <cellStyle name="60% - 强调文字颜色 4 5 2 5" xfId="630"/>
    <cellStyle name="20% - 强调文字颜色 1 2 11 3" xfId="631"/>
    <cellStyle name="输出 2 2 3 2 3" xfId="632"/>
    <cellStyle name="常规 7 3 3 4" xfId="633"/>
    <cellStyle name="强调文字颜色 3 2 3 4 2 2" xfId="634"/>
    <cellStyle name="60% - 强调文字颜色 3 5" xfId="635"/>
    <cellStyle name="强调文字颜色 2 2 2 4 2 4" xfId="636"/>
    <cellStyle name="20% - 强调文字颜色 1 5 2 4" xfId="637"/>
    <cellStyle name="0,0_x005f_x000d__x005f_x000a_NA_x005f_x000d__x005f_x000a_" xfId="638"/>
    <cellStyle name="40% - 强调文字颜色 3 5 4 2 2 2" xfId="639"/>
    <cellStyle name="20% - 强调文字颜色 2 2 5 3" xfId="640"/>
    <cellStyle name="常规 8 2 7" xfId="641"/>
    <cellStyle name="40% - 强调文字颜色 3 2 2 3 2 2 2 2" xfId="642"/>
    <cellStyle name="20% - 强调文字颜色 1 4 4 3" xfId="643"/>
    <cellStyle name="百分比 3 4 2 2 2" xfId="644"/>
    <cellStyle name="60% - 强调文字颜色 5 4 4 3 2 2" xfId="645"/>
    <cellStyle name="汇总 2 4 5" xfId="646"/>
    <cellStyle name="40% - 强调文字颜色 2 2 3 2 2 3" xfId="647"/>
    <cellStyle name="60% - 强调文字颜色 6 5 2 5 2" xfId="648"/>
    <cellStyle name="20% - 强调文字颜色 2 4 3 2 3 2" xfId="649"/>
    <cellStyle name="常规 2 6 2 5 3 3" xfId="650"/>
    <cellStyle name="20% - 强调文字颜色 4 2 8 2" xfId="651"/>
    <cellStyle name="常规 7 3 2 6 3" xfId="652"/>
    <cellStyle name="汇总 2 3 9 2 3" xfId="653"/>
    <cellStyle name="注释 5 2 4 4" xfId="654"/>
    <cellStyle name="常规 10 3 3 2" xfId="655"/>
    <cellStyle name="20% - 强调文字颜色 3 2 3 4 2 2" xfId="656"/>
    <cellStyle name="20% - 强调文字颜色 2 2 2 4 2 4" xfId="657"/>
    <cellStyle name="标题 2 2 2 8" xfId="658"/>
    <cellStyle name="60% - 强调文字颜色 1 3 5 3" xfId="659"/>
    <cellStyle name="60% - 强调文字颜色 3 3 2 2 2" xfId="660"/>
    <cellStyle name="计算 3 2 3 5" xfId="661"/>
    <cellStyle name="20% - 强调文字颜色 1 5 2 2 2 2 2" xfId="662"/>
    <cellStyle name="20% - 强调文字颜色 3 3 3 3 2 2" xfId="663"/>
    <cellStyle name="汇总 2 2 2 2 3 5 3" xfId="664"/>
    <cellStyle name="强调文字颜色 6 4 5 2 3" xfId="665"/>
    <cellStyle name="20% - 强调文字颜色 2 3 2 3 2 4" xfId="666"/>
    <cellStyle name="20% - 强调文字颜色 1 3 9 3" xfId="667"/>
    <cellStyle name="输入 2 7 4 2 2 4" xfId="668"/>
    <cellStyle name="20% - 强调文字颜色 3 2 2 5 4" xfId="669"/>
    <cellStyle name="强调文字颜色 5 4 2 2 2 5" xfId="670"/>
    <cellStyle name="强调文字颜色 6 4 3 2 2 3" xfId="671"/>
    <cellStyle name="20% - 强调文字颜色 1 2 10" xfId="672"/>
    <cellStyle name="输入 2 5 2 2 2" xfId="673"/>
    <cellStyle name="40% - 强调文字颜色 2 5 5 2" xfId="674"/>
    <cellStyle name="60% - 强调文字颜色 1 3" xfId="675"/>
    <cellStyle name="汇总 2 4 4 3 2 2 2" xfId="676"/>
    <cellStyle name="常规 7 3 2 3" xfId="677"/>
    <cellStyle name="20% - 强调文字颜色 1 2 10 2" xfId="678"/>
    <cellStyle name="常规 2 18" xfId="679"/>
    <cellStyle name="汇总 2 4 2 4 4 2 3" xfId="680"/>
    <cellStyle name="输入 2 5 2 2 2 2" xfId="681"/>
    <cellStyle name="40% - 强调文字颜色 2 5 5 2 2" xfId="682"/>
    <cellStyle name="计算 2 2 3 3 5" xfId="683"/>
    <cellStyle name="输出 2 2 2 2 7 3" xfId="684"/>
    <cellStyle name="60% - 强调文字颜色 1 3 2" xfId="685"/>
    <cellStyle name="20% - 强调文字颜色 1 3 9 3 2" xfId="686"/>
    <cellStyle name="差 2 3 4 2 2" xfId="687"/>
    <cellStyle name="60% - 强调文字颜色 5 2 4 3" xfId="688"/>
    <cellStyle name="60% - 强调文字颜色 2 4 3 2 3" xfId="689"/>
    <cellStyle name="常规 11 7 2 4 2 2" xfId="690"/>
    <cellStyle name="常规 7 3 3 5" xfId="691"/>
    <cellStyle name="输出 2 2 3 2 4" xfId="692"/>
    <cellStyle name="20% - 强调文字颜色 1 2 11 4" xfId="693"/>
    <cellStyle name="60% - 强调文字颜色 4 5 2 6" xfId="694"/>
    <cellStyle name="链接单元格 5 6 4" xfId="695"/>
    <cellStyle name="标题 9 3 3 2 2" xfId="696"/>
    <cellStyle name="20% - 强调文字颜色 2 2 3 2 4" xfId="697"/>
    <cellStyle name="40% - 强调文字颜色 5 3 6 3 2" xfId="698"/>
    <cellStyle name="20% - 强调文字颜色 3 6 4" xfId="699"/>
    <cellStyle name="60% - 强调文字颜色 1 3 2 3" xfId="700"/>
    <cellStyle name="20% - 强调文字颜色 4 2 5 2" xfId="701"/>
    <cellStyle name="常规 7 3 2 3 3" xfId="702"/>
    <cellStyle name="20% - 强调文字颜色 1 2 10 2 3" xfId="703"/>
    <cellStyle name="注释 2 2 4 2 5 3 2" xfId="704"/>
    <cellStyle name="标题 4 5 6 2 2" xfId="705"/>
    <cellStyle name="常规 2 18 3" xfId="706"/>
    <cellStyle name="百分比 2 12 5" xfId="707"/>
    <cellStyle name="20% - 强调文字颜色 6 3 2 4 2 2 2" xfId="708"/>
    <cellStyle name="40% - 强调文字颜色 5 3 6 3 3" xfId="709"/>
    <cellStyle name="20% - 强调文字颜色 3 6 5" xfId="710"/>
    <cellStyle name="60% - 强调文字颜色 1 3 2 4" xfId="711"/>
    <cellStyle name="20% - 强调文字颜色 4 2 5 3" xfId="712"/>
    <cellStyle name="常规 7 3 2 3 4" xfId="713"/>
    <cellStyle name="20% - 强调文字颜色 1 2 10 2 4" xfId="714"/>
    <cellStyle name="常规 2 18 4" xfId="715"/>
    <cellStyle name="20% - 强调文字颜色 1 2 3 3 3 2" xfId="716"/>
    <cellStyle name="常规 7 3 3 6" xfId="717"/>
    <cellStyle name="输出 2 2 3 2 5" xfId="718"/>
    <cellStyle name="20% - 强调文字颜色 1 2 11 5" xfId="719"/>
    <cellStyle name="40% - 强调文字颜色 4 2 11 2" xfId="720"/>
    <cellStyle name="常规 7 3 2 5" xfId="721"/>
    <cellStyle name="20% - 强调文字颜色 1 2 10 4" xfId="722"/>
    <cellStyle name="输出 2 2 3 2" xfId="723"/>
    <cellStyle name="20% - 强调文字颜色 1 2 11" xfId="724"/>
    <cellStyle name="注释 2 2 3 3 2 2 2" xfId="725"/>
    <cellStyle name="汇总 2 2 3 2 2 5 2 2" xfId="726"/>
    <cellStyle name="60% - 强调文字颜色 6 4 2 4 3 2" xfId="727"/>
    <cellStyle name="20% - 强调文字颜色 2 4 2 2 2 3 2" xfId="728"/>
    <cellStyle name="输入 2 5 2 2 3" xfId="729"/>
    <cellStyle name="40% - 强调文字颜色 2 5 5 3" xfId="730"/>
    <cellStyle name="输出 2 5 4 4 2" xfId="731"/>
    <cellStyle name="常规 2 4 2 4 2" xfId="732"/>
    <cellStyle name="60% - 强调文字颜色 1 4" xfId="733"/>
    <cellStyle name="40% - 强调文字颜色 4 4 3 2 2" xfId="734"/>
    <cellStyle name="20% - 强调文字颜色 3 2 7 3 2" xfId="735"/>
    <cellStyle name="20% - 强调文字颜色 1 3 9 4" xfId="736"/>
    <cellStyle name="注释 2 3 5 6" xfId="737"/>
    <cellStyle name="标题 6 5 2 2" xfId="738"/>
    <cellStyle name="汇总 5 2 3 4 2 2" xfId="739"/>
    <cellStyle name="20% - 强调文字颜色 6 2 7 5 3" xfId="740"/>
    <cellStyle name="注释 2 3 2 2 2 3" xfId="741"/>
    <cellStyle name="20% - 强调文字颜色 2 6 7" xfId="742"/>
    <cellStyle name="60% - 强调文字颜色 1 2 2 6" xfId="743"/>
    <cellStyle name="20% - 强调文字颜色 2 2 4 2 3 2" xfId="744"/>
    <cellStyle name="60% - 强调文字颜色 5 2 5 3 2 2" xfId="745"/>
    <cellStyle name="常规 7 3 3 3 2 2" xfId="746"/>
    <cellStyle name="输出 2 2 3 2 2 2 2" xfId="747"/>
    <cellStyle name="20% - 强调文字颜色 1 2 11 2 2 2" xfId="748"/>
    <cellStyle name="20% - 强调文字颜色 4 6 3 2" xfId="749"/>
    <cellStyle name="60% - 强调文字颜色 1 4 2 2 2" xfId="750"/>
    <cellStyle name="20% - 强调文字颜色 2 2 4 2 4" xfId="751"/>
    <cellStyle name="20% - 强调文字颜色 4 3 5 2" xfId="752"/>
    <cellStyle name="常规 7 3 3 3 3" xfId="753"/>
    <cellStyle name="20% - 强调文字颜色 1 2 11 2 3" xfId="754"/>
    <cellStyle name="注释 2 2 4 2 6 3 2" xfId="755"/>
    <cellStyle name="输出 2 2 3 2 2 3" xfId="756"/>
    <cellStyle name="20% - 强调文字颜色 4 3 2 3 2" xfId="757"/>
    <cellStyle name="常规 2 2 2 2 2 2 7" xfId="758"/>
    <cellStyle name="20% - 强调文字颜色 4 6 4" xfId="759"/>
    <cellStyle name="60% - 强调文字颜色 1 4 2 3" xfId="760"/>
    <cellStyle name="20% - 强调文字颜色 4 3 5 3" xfId="761"/>
    <cellStyle name="输出 2 2 3 2 2 4" xfId="762"/>
    <cellStyle name="20% - 强调文字颜色 1 2 11 2 4" xfId="763"/>
    <cellStyle name="20% - 强调文字颜色 4 3 2 3 3" xfId="764"/>
    <cellStyle name="20% - 强调文字颜色 1 3 2 2 2 3 2" xfId="765"/>
    <cellStyle name="检查单元格 5 2 2 4 2" xfId="766"/>
    <cellStyle name="20% - 强调文字颜色 4 6 5" xfId="767"/>
    <cellStyle name="60% - 强调文字颜色 1 4 2 4" xfId="768"/>
    <cellStyle name="20% - 强调文字颜色 1 2 3 4 3 2" xfId="769"/>
    <cellStyle name="输出 2 2 3 3" xfId="770"/>
    <cellStyle name="20% - 强调文字颜色 1 2 12" xfId="771"/>
    <cellStyle name="计算 7 6 2" xfId="772"/>
    <cellStyle name="40% - 强调文字颜色 4 2 2 3 3 2" xfId="773"/>
    <cellStyle name="常规 11 4 3 5 2 3" xfId="774"/>
    <cellStyle name="输入 2 5 2 2 4" xfId="775"/>
    <cellStyle name="40% - 强调文字颜色 2 5 5 4" xfId="776"/>
    <cellStyle name="汇总 2 2 2 2 8 3 2" xfId="777"/>
    <cellStyle name="常规 2 4 2 4 3" xfId="778"/>
    <cellStyle name="60% - 强调文字颜色 1 5" xfId="779"/>
    <cellStyle name="40% - 强调文字颜色 4 4 3 2 3" xfId="780"/>
    <cellStyle name="标题 3 4 2 2 3 2" xfId="781"/>
    <cellStyle name="输出 2 2 3 4 2 3 2" xfId="782"/>
    <cellStyle name="计算 2 8 5" xfId="783"/>
    <cellStyle name="适中 4 6 2" xfId="784"/>
    <cellStyle name="20% - 强调文字颜色 4 5 5 2 2" xfId="785"/>
    <cellStyle name="20% - 强调文字颜色 4 3 2 2 3 2 2" xfId="786"/>
    <cellStyle name="20% - 强调文字颜色 4 3 4 3 2 2" xfId="787"/>
    <cellStyle name="常规 7 5 6 2 3" xfId="788"/>
    <cellStyle name="注释 2 4 2 2 5 2" xfId="789"/>
    <cellStyle name="20% - 强调文字颜色 6 6 4 2" xfId="790"/>
    <cellStyle name="60% - 强调文字颜色 1 6 2 3 2" xfId="791"/>
    <cellStyle name="20% - 强调文字颜色 1 3 9 5" xfId="792"/>
    <cellStyle name="好 2 3 3 4 2" xfId="793"/>
    <cellStyle name="20% - 强调文字颜色 3 2 7 3 3" xfId="794"/>
    <cellStyle name="40% - 强调文字颜色 5 2 3 4 2" xfId="795"/>
    <cellStyle name="注释 2 3 5 7" xfId="796"/>
    <cellStyle name="标题 6 5 2 3" xfId="797"/>
    <cellStyle name="40% - 强调文字颜色 4 2 2 3 3 2 2" xfId="798"/>
    <cellStyle name="常规 7 3 4 3" xfId="799"/>
    <cellStyle name="40% - 强调文字颜色 6 5 2 2 3" xfId="800"/>
    <cellStyle name="输出 2 2 3 3 2" xfId="801"/>
    <cellStyle name="20% - 强调文字颜色 1 2 12 2" xfId="802"/>
    <cellStyle name="60% - 强调文字颜色 5 4 5 4" xfId="803"/>
    <cellStyle name="20% - 强调文字颜色 2 3 2 5 2" xfId="804"/>
    <cellStyle name="强调文字颜色 5 3 3 2 2 3" xfId="805"/>
    <cellStyle name="20% - 强调文字颜色 1 2 2 3 2 4" xfId="806"/>
    <cellStyle name="20% - 强调文字颜色 2 2 3 3 2 2" xfId="807"/>
    <cellStyle name="计算 2 2 5 4 6" xfId="808"/>
    <cellStyle name="60% - 强调文字颜色 3 4 3" xfId="809"/>
    <cellStyle name="20% - 强调文字颜色 1 5 2 3 3" xfId="810"/>
    <cellStyle name="40% - 强调文字颜色 5 2 3 4 2 2 2" xfId="811"/>
    <cellStyle name="20% - 强调文字颜色 2 2 5 2 3" xfId="812"/>
    <cellStyle name="60% - 强调文字颜色 5 2 6 3 2" xfId="813"/>
    <cellStyle name="标题 4 2 2 4 2 2 2 2" xfId="814"/>
    <cellStyle name="解释性文本 2 2 3 3 2" xfId="815"/>
    <cellStyle name="20% - 强调文字颜色 5 3 6 3 3 2" xfId="816"/>
    <cellStyle name="常规 14 2 4 2 2" xfId="817"/>
    <cellStyle name="常规 3 4 9 3" xfId="818"/>
    <cellStyle name="60% - 强调文字颜色 6 3 2 2 2 3" xfId="819"/>
    <cellStyle name="常规 7 3 4 3 2" xfId="820"/>
    <cellStyle name="40% - 强调文字颜色 6 5 2 2 3 2" xfId="821"/>
    <cellStyle name="输出 2 2 3 3 2 2" xfId="822"/>
    <cellStyle name="20% - 强调文字颜色 1 2 12 2 2" xfId="823"/>
    <cellStyle name="60% - 强调文字颜色 4 2 3 2 2 3 2" xfId="824"/>
    <cellStyle name="输出 2 2 2 2 9 3 2" xfId="825"/>
    <cellStyle name="20% - 强调文字颜色 5 6 3" xfId="826"/>
    <cellStyle name="60% - 强调文字颜色 1 5 2 2" xfId="827"/>
    <cellStyle name="输出 2 2 3 3 4" xfId="828"/>
    <cellStyle name="20% - 强调文字颜色 1 2 12 4" xfId="829"/>
    <cellStyle name="汇总 5 7 2 3" xfId="830"/>
    <cellStyle name="强调文字颜色 2 2 2 3 2 2 2" xfId="831"/>
    <cellStyle name="20% - 强调文字颜色 1 4 2 2 2" xfId="832"/>
    <cellStyle name="链接单元格 5 8" xfId="833"/>
    <cellStyle name="20% - 强调文字颜色 2 2 3 4" xfId="834"/>
    <cellStyle name="20% - 强调文字颜色 1 2 13" xfId="835"/>
    <cellStyle name="注释 2 3 3 4 2 2 2" xfId="836"/>
    <cellStyle name="60% - 强调文字颜色 2 4 2 5 2" xfId="837"/>
    <cellStyle name="输出 2 2 3 4" xfId="838"/>
    <cellStyle name="汇总 2 2 4 2 3 5 2 2" xfId="839"/>
    <cellStyle name="20% - 强调文字颜色 2 5 2 3 2 3 2" xfId="840"/>
    <cellStyle name="汇总 2 3 3" xfId="841"/>
    <cellStyle name="20% - 强调文字颜色 1 4 2 2 2 2" xfId="842"/>
    <cellStyle name="20% - 强调文字颜色 2 2 3 4 2" xfId="843"/>
    <cellStyle name="检查单元格 2 3" xfId="844"/>
    <cellStyle name="差 2 2 7 2 3" xfId="845"/>
    <cellStyle name="60% - 强调文字颜色 4 5 4 4" xfId="846"/>
    <cellStyle name="20% - 强调文字颜色 4 2 10 2 4" xfId="847"/>
    <cellStyle name="20% - 强调文字颜色 3 8 2" xfId="848"/>
    <cellStyle name="20% - 强调文字颜色 1 4 3 2 3" xfId="849"/>
    <cellStyle name="检查单元格 2 3 3 3 2" xfId="850"/>
    <cellStyle name="60% - 强调文字颜色 4 4 4 3 2" xfId="851"/>
    <cellStyle name="输入 2 7 5 4" xfId="852"/>
    <cellStyle name="差 2 2 6 2 2 2" xfId="853"/>
    <cellStyle name="常规 7 3 5 3" xfId="854"/>
    <cellStyle name="20% - 强调文字颜色 1 2 13 2" xfId="855"/>
    <cellStyle name="注释 2 3 3 4 2 2 2 2" xfId="856"/>
    <cellStyle name="60% - 强调文字颜色 2 4 2 5 2 2" xfId="857"/>
    <cellStyle name="40% - 强调文字颜色 6 5 2 3 3" xfId="858"/>
    <cellStyle name="输出 2 2 3 4 2" xfId="859"/>
    <cellStyle name="20% - 强调文字颜色 4 2 2 2 5" xfId="860"/>
    <cellStyle name="汇总 2 3 3 2" xfId="861"/>
    <cellStyle name="20% - 强调文字颜色 1 4 2 2 2 2 2" xfId="862"/>
    <cellStyle name="计算 4 2 3 3" xfId="863"/>
    <cellStyle name="20% - 强调文字颜色 1 2 2 4 2 4" xfId="864"/>
    <cellStyle name="20% - 强调文字颜色 2 2 3 4 2 2" xfId="865"/>
    <cellStyle name="检查单元格 2 3 2" xfId="866"/>
    <cellStyle name="60% - 强调文字颜色 4 4 3" xfId="867"/>
    <cellStyle name="标题 3 2 2 6" xfId="868"/>
    <cellStyle name="20% - 强调文字颜色 6 3 6 2 2 4" xfId="869"/>
    <cellStyle name="输入 2 6 4" xfId="870"/>
    <cellStyle name="20% - 强调文字颜色 1 4 3 2 3 2" xfId="871"/>
    <cellStyle name="检查单元格 2 3 3 3 2 2" xfId="872"/>
    <cellStyle name="常规 2 8 6 4" xfId="873"/>
    <cellStyle name="40% - 强调文字颜色 1 2 3 2 2 3" xfId="874"/>
    <cellStyle name="60% - 强调文字颜色 4 4 4 3 2 2" xfId="875"/>
    <cellStyle name="常规 3 5 9 3" xfId="876"/>
    <cellStyle name="60% - 强调文字颜色 6 3 2 3 2 3" xfId="877"/>
    <cellStyle name="适中 4 5" xfId="878"/>
    <cellStyle name="常规 7 3 5 3 2" xfId="879"/>
    <cellStyle name="40% - 强调文字颜色 6 5 2 3 3 2" xfId="880"/>
    <cellStyle name="输出 2 2 3 4 2 2" xfId="881"/>
    <cellStyle name="20% - 强调文字颜色 1 2 13 2 2" xfId="882"/>
    <cellStyle name="注释 2 4 2 2 4" xfId="883"/>
    <cellStyle name="20% - 强调文字颜色 6 6 3" xfId="884"/>
    <cellStyle name="60% - 强调文字颜色 1 6 2 2" xfId="885"/>
    <cellStyle name="汇总 5 2 2 6 2" xfId="886"/>
    <cellStyle name="汇总 2 3 4" xfId="887"/>
    <cellStyle name="20% - 强调文字颜色 1 4 2 2 2 3" xfId="888"/>
    <cellStyle name="常规 2 6 2 5 2 2" xfId="889"/>
    <cellStyle name="20% - 强调文字颜色 2 2 3 4 3" xfId="890"/>
    <cellStyle name="检查单元格 2 4" xfId="891"/>
    <cellStyle name="60% - 强调文字颜色 5 3 2 2 2 2 2" xfId="892"/>
    <cellStyle name="60% - 强调文字颜色 1 3 4 2" xfId="893"/>
    <cellStyle name="20% - 强调文字颜色 1 4 3 2 4" xfId="894"/>
    <cellStyle name="检查单元格 2 3 3 3 3" xfId="895"/>
    <cellStyle name="40% - 强调文字颜色 6 5 2 3 4" xfId="896"/>
    <cellStyle name="输出 2 2 3 4 3" xfId="897"/>
    <cellStyle name="20% - 强调文字颜色 1 2 13 3" xfId="898"/>
    <cellStyle name="汇总 5 7 3 2" xfId="899"/>
    <cellStyle name="常规 7 3 5 4" xfId="900"/>
    <cellStyle name="20% - 强调文字颜色 2 8 2" xfId="901"/>
    <cellStyle name="强调文字颜色 2 2 2 3 2 2 3" xfId="902"/>
    <cellStyle name="20% - 强调文字颜色 1 4 2 2 3" xfId="903"/>
    <cellStyle name="检查单元格 2 3 2 3 2" xfId="904"/>
    <cellStyle name="60% - 强调文字颜色 4 4 3 3 2" xfId="905"/>
    <cellStyle name="输入 2 6 5 4" xfId="906"/>
    <cellStyle name="标题 3 2 2 6 3 2" xfId="907"/>
    <cellStyle name="输出 2 5 2 3 2 2 2 2" xfId="908"/>
    <cellStyle name="链接单元格 5 9" xfId="909"/>
    <cellStyle name="20% - 强调文字颜色 2 2 3 5" xfId="910"/>
    <cellStyle name="60% - 强调文字颜色 2 2 2 3 3 2 2" xfId="911"/>
    <cellStyle name="差 2 2 6 2 3" xfId="912"/>
    <cellStyle name="链接单元格 3 4 2 2 3" xfId="913"/>
    <cellStyle name="60% - 强调文字颜色 4 4 4 4" xfId="914"/>
    <cellStyle name="20% - 强调文字颜色 2 2 2 4 2" xfId="915"/>
    <cellStyle name="40% - 强调文字颜色 4 2 2 3 2 3 2" xfId="916"/>
    <cellStyle name="20% - 强调文字颜色 4 4 2 3 3 2 2" xfId="917"/>
    <cellStyle name="20% - 强调文字颜色 2 5 2 3 2 2 2 2" xfId="918"/>
    <cellStyle name="常规 7 2 5 3" xfId="919"/>
    <cellStyle name="60% - 强调文字颜色 2 4 2 4 2 2" xfId="920"/>
    <cellStyle name="输出 2 2 2 4 2" xfId="921"/>
    <cellStyle name="20% - 强调文字颜色 6 6 4 4" xfId="922"/>
    <cellStyle name="计算 2 2 2 6 5" xfId="923"/>
    <cellStyle name="输入 2 2 3 3 2 5" xfId="924"/>
    <cellStyle name="常规 11 6 4 3 3 3" xfId="925"/>
    <cellStyle name="40% - 强调文字颜色 5 2 3 4 4" xfId="926"/>
    <cellStyle name="20% - 强调文字颜色 3 2 7 3 5" xfId="927"/>
    <cellStyle name="20% - 强调文字颜色 1 2 14" xfId="928"/>
    <cellStyle name="注释 2 3 3 4 2 2 3" xfId="929"/>
    <cellStyle name="输出 2 2 3 5" xfId="930"/>
    <cellStyle name="常规 3 2 2 5 3 2" xfId="931"/>
    <cellStyle name="常规 2 11 4 3 2" xfId="932"/>
    <cellStyle name="40% - 强调文字颜色 5 2 3 3 3 2" xfId="933"/>
    <cellStyle name="60% - 强调文字颜色 1 7" xfId="934"/>
    <cellStyle name="标题 3 3 2 2" xfId="935"/>
    <cellStyle name="计算 2 2 7 4 2" xfId="936"/>
    <cellStyle name="20% - 强调文字颜色 5 2 2 5 2 2 2" xfId="937"/>
    <cellStyle name="计算 2 2 3 2 3 3 3" xfId="938"/>
    <cellStyle name="20% - 强调文字颜色 2 4 4 3" xfId="939"/>
    <cellStyle name="20% - 强调文字颜色 1 2 2" xfId="940"/>
    <cellStyle name="百分比 3 5 2 2 2" xfId="941"/>
    <cellStyle name="40% - 强调文字颜色 2 2 7" xfId="942"/>
    <cellStyle name="20% - 强调文字颜色 4 2 11 3 2" xfId="943"/>
    <cellStyle name="40% - 强调文字颜色 2 2 7 2" xfId="944"/>
    <cellStyle name="60% - 强调文字颜色 6 6 3 4" xfId="945"/>
    <cellStyle name="计算 2 2 3 2 3 3 3 2" xfId="946"/>
    <cellStyle name="20% - 强调文字颜色 2 4 4 3 2" xfId="947"/>
    <cellStyle name="20% - 强调文字颜色 1 2 2 2" xfId="948"/>
    <cellStyle name="40% - 强调文字颜色 2 2 7 2 2" xfId="949"/>
    <cellStyle name="标题 2 2 2 5 4" xfId="950"/>
    <cellStyle name="20% - 强调文字颜色 2 4 4 3 2 2" xfId="951"/>
    <cellStyle name="汇总 2 4 2 4 5 3" xfId="952"/>
    <cellStyle name="20% - 强调文字颜色 1 2 2 2 2" xfId="953"/>
    <cellStyle name="注释 6 3 3 4 2" xfId="954"/>
    <cellStyle name="常规 11 4 2 2 2" xfId="955"/>
    <cellStyle name="标题 1 5 2 2 3 2 2" xfId="956"/>
    <cellStyle name="20% - 强调文字颜色 5 3 7 2 2" xfId="957"/>
    <cellStyle name="输出 2 5 6 2 4" xfId="958"/>
    <cellStyle name="输出 2 2 4 2 4 3 2" xfId="959"/>
    <cellStyle name="常规 2 4 4 2 4" xfId="960"/>
    <cellStyle name="检查单元格 3 2 4 2" xfId="961"/>
    <cellStyle name="20% - 强调文字颜色 4 4 2 5 2 2" xfId="962"/>
    <cellStyle name="解释性文本 2 3 2 2" xfId="963"/>
    <cellStyle name="40% - 强调文字颜色 2 3 2 3 3 2 2" xfId="964"/>
    <cellStyle name="链接单元格 3 2 2 2 2 2" xfId="965"/>
    <cellStyle name="常规 23 2 2 2 2 3" xfId="966"/>
    <cellStyle name="60% - 强调文字颜色 2 4 4 3 2" xfId="967"/>
    <cellStyle name="常规 18 2 2 2 2 3" xfId="968"/>
    <cellStyle name="40% - 强调文字颜色 2 2 2 2 3 2 4" xfId="969"/>
    <cellStyle name="60% - 强调文字颜色 5 3 5 2" xfId="970"/>
    <cellStyle name="汇总 2 4 2 4 2" xfId="971"/>
    <cellStyle name="40% - 强调文字颜色 1 3 2 3 2 2 2 2" xfId="972"/>
    <cellStyle name="输出 2 7 8 2" xfId="973"/>
    <cellStyle name="常规 2 6 6 2" xfId="974"/>
    <cellStyle name="20% - 强调文字颜色 2 3 11" xfId="975"/>
    <cellStyle name="强调文字颜色 1 2 3 5 2 2" xfId="976"/>
    <cellStyle name="20% - 强调文字颜色 1 2 2 2 2 2" xfId="977"/>
    <cellStyle name="常规 19 7 3" xfId="978"/>
    <cellStyle name="注释 2 4 2 4 3 3" xfId="979"/>
    <cellStyle name="40% - 强调文字颜色 3 4 2 3 2 3" xfId="980"/>
    <cellStyle name="计算 2 2 4 4 4" xfId="981"/>
    <cellStyle name="40% - 强调文字颜色 2 2 7 2 2 2" xfId="982"/>
    <cellStyle name="20% - 强调文字颜色 6 5 2 3 2 3" xfId="983"/>
    <cellStyle name="20% - 强调文字颜色 4 3 6 2 2 4" xfId="984"/>
    <cellStyle name="输出 2 2 3 2 3 3 2 4" xfId="985"/>
    <cellStyle name="常规 11 4 2 2 2 2" xfId="986"/>
    <cellStyle name="20% - 强调文字颜色 5 3 7 2 2 2" xfId="987"/>
    <cellStyle name="输出 2 2 4 2 4 3 2 2" xfId="988"/>
    <cellStyle name="常规 2 4 4 2 4 2" xfId="989"/>
    <cellStyle name="60% - 强调文字颜色 5 3 5 2 2" xfId="990"/>
    <cellStyle name="60% - 强调文字颜色 2 4 4 3 2 2" xfId="991"/>
    <cellStyle name="解释性文本 2 3 2 2 2" xfId="992"/>
    <cellStyle name="40% - 强调文字颜色 1 2 5 3" xfId="993"/>
    <cellStyle name="注释 2 3 9 2 4" xfId="994"/>
    <cellStyle name="常规 3 2 2 2 9" xfId="995"/>
    <cellStyle name="汇总 2 2 8 4" xfId="996"/>
    <cellStyle name="常规 2 6 6 2 2" xfId="997"/>
    <cellStyle name="20% - 强调文字颜色 2 3 11 2" xfId="998"/>
    <cellStyle name="汇总 3 2 5 2 4" xfId="999"/>
    <cellStyle name="20% - 强调文字颜色 1 2 2 2 2 2 2" xfId="1000"/>
    <cellStyle name="常规 27 3 6" xfId="1001"/>
    <cellStyle name="注释 2 4 2 4 3 3 2" xfId="1002"/>
    <cellStyle name="40% - 强调文字颜色 3 4 2 3 2 3 2" xfId="1003"/>
    <cellStyle name="标题 5 2 2 3 2 2 3" xfId="1004"/>
    <cellStyle name="计算 2 2 4 4 4 2" xfId="1005"/>
    <cellStyle name="汇总 2 2 8 4 2" xfId="1006"/>
    <cellStyle name="20% - 强调文字颜色 2 3 11 2 2" xfId="1007"/>
    <cellStyle name="20% - 强调文字颜色 1 2 2 2 2 2 2 2" xfId="1008"/>
    <cellStyle name="标题 1 6 2 4" xfId="1009"/>
    <cellStyle name="汇总 2 2 4 2 4 4" xfId="1010"/>
    <cellStyle name="40% - 强调文字颜色 2 4 2 5" xfId="1011"/>
    <cellStyle name="常规 6 4 2 2 2 4" xfId="1012"/>
    <cellStyle name="常规 4 3 8 3 2" xfId="1013"/>
    <cellStyle name="汇总 2 2 8 5" xfId="1014"/>
    <cellStyle name="常规 2 6 6 2 3" xfId="1015"/>
    <cellStyle name="20% - 强调文字颜色 2 3 11 3" xfId="1016"/>
    <cellStyle name="常规 11 5 2 4 3 3 2 2" xfId="1017"/>
    <cellStyle name="20% - 强调文字颜色 5 3 4 2" xfId="1018"/>
    <cellStyle name="常规 7 4 3 2 3" xfId="1019"/>
    <cellStyle name="60% - 强调文字颜色 3 2 2 2 2 2 3 2" xfId="1020"/>
    <cellStyle name="常规 4 5 2 3 2 3" xfId="1021"/>
    <cellStyle name="常规 2 3 6 2 2 4" xfId="1022"/>
    <cellStyle name="40% - 强调文字颜色 6 3 9 2" xfId="1023"/>
    <cellStyle name="20% - 强调文字颜色 1 2 2 2 2 2 3" xfId="1024"/>
    <cellStyle name="汇总 3 2 5 2 5" xfId="1025"/>
    <cellStyle name="20% - 强调文字颜色 4 4 2 2 2" xfId="1026"/>
    <cellStyle name="20% - 强调文字颜色 1 2 2 2 2 2 3 2" xfId="1027"/>
    <cellStyle name="计算 2 7 3 3 2 4" xfId="1028"/>
    <cellStyle name="标题 1 6 3 4" xfId="1029"/>
    <cellStyle name="20% - 强调文字颜色 4 4 2 2 2 2" xfId="1030"/>
    <cellStyle name="汇总 2 2 4 2 5 4" xfId="1031"/>
    <cellStyle name="20% - 强调文字颜色 5 3 4 2 2" xfId="1032"/>
    <cellStyle name="常规 7 4 3 2 3 2" xfId="1033"/>
    <cellStyle name="标题 15" xfId="1034"/>
    <cellStyle name="汇总 2 7 6 2 2" xfId="1035"/>
    <cellStyle name="40% - 强调文字颜色 6 3 9 2 2" xfId="1036"/>
    <cellStyle name="常规 4 5 2 3 2 3 2" xfId="1037"/>
    <cellStyle name="注释 4 2 2 3 4" xfId="1038"/>
    <cellStyle name="40% - 强调文字颜色 5 2 2 2 3" xfId="1039"/>
    <cellStyle name="20% - 强调文字颜色 1 2 7 6" xfId="1040"/>
    <cellStyle name="好 2 3 2 2 3" xfId="1041"/>
    <cellStyle name="汇总 2 2 8 6" xfId="1042"/>
    <cellStyle name="20% - 强调文字颜色 2 3 11 4" xfId="1043"/>
    <cellStyle name="常规 11 6 4 2 2" xfId="1044"/>
    <cellStyle name="60% - 强调文字颜色 3 5 3 2 2 2 2" xfId="1045"/>
    <cellStyle name="常规 2 9 2 7" xfId="1046"/>
    <cellStyle name="标题 2 2 2 2 5" xfId="1047"/>
    <cellStyle name="汇总 2 4 2 4 2 4" xfId="1048"/>
    <cellStyle name="汇总 2 2 3 4 3 2 2" xfId="1049"/>
    <cellStyle name="20% - 强调文字颜色 4 4 2 2 3" xfId="1050"/>
    <cellStyle name="20% - 强调文字颜色 1 3 2 3 2 2 2" xfId="1051"/>
    <cellStyle name="检查单元格 5 3 2 3 2" xfId="1052"/>
    <cellStyle name="20% - 强调文字颜色 1 2 2 2 2 2 4" xfId="1053"/>
    <cellStyle name="20% - 强调文字颜色 5 3 4 3" xfId="1054"/>
    <cellStyle name="常规 7 4 3 2 4" xfId="1055"/>
    <cellStyle name="40% - 强调文字颜色 6 3 9 3" xfId="1056"/>
    <cellStyle name="常规 2 3 6 2 2 5" xfId="1057"/>
    <cellStyle name="常规 4 5 2 3 2 4" xfId="1058"/>
    <cellStyle name="20% - 强调文字颜色 3 2 7 4 2 2" xfId="1059"/>
    <cellStyle name="差 4 2 2 3 2 2" xfId="1060"/>
    <cellStyle name="链接单元格 3 2 2 2 2 3" xfId="1061"/>
    <cellStyle name="差 2 3 5 3 2" xfId="1062"/>
    <cellStyle name="60% - 强调文字颜色 5 3 5 3" xfId="1063"/>
    <cellStyle name="解释性文本 2 3 2 3" xfId="1064"/>
    <cellStyle name="常规 24 2 3 2 2 2" xfId="1065"/>
    <cellStyle name="常规 19 2 3 2 2 2" xfId="1066"/>
    <cellStyle name="计算 2 9 4 2" xfId="1067"/>
    <cellStyle name="常规 2 6 6 3" xfId="1068"/>
    <cellStyle name="20% - 强调文字颜色 2 3 12" xfId="1069"/>
    <cellStyle name="汇总 3 2 2 6 2" xfId="1070"/>
    <cellStyle name="20% - 强调文字颜色 1 2 2 2 2 3" xfId="1071"/>
    <cellStyle name="常规 2 16 2 2 2 2 2 2" xfId="1072"/>
    <cellStyle name="输入 2 5 2 3 3 2" xfId="1073"/>
    <cellStyle name="常规 19 7 4" xfId="1074"/>
    <cellStyle name="40% - 强调文字颜色 4 4 3 3 2 2" xfId="1075"/>
    <cellStyle name="计算 2 2 4 4 5" xfId="1076"/>
    <cellStyle name="60% - 强调文字颜色 2 4 2" xfId="1077"/>
    <cellStyle name="输出 2 7 3 2 2 2 2" xfId="1078"/>
    <cellStyle name="注释 2 4 2 4 3 4" xfId="1079"/>
    <cellStyle name="20% - 强调文字颜色 2 2 11 2 2 2" xfId="1080"/>
    <cellStyle name="40% - 强调文字颜色 3 4 2 3 2 4" xfId="1081"/>
    <cellStyle name="20% - 强调文字颜色 6 2 7 4 3" xfId="1082"/>
    <cellStyle name="计算 2 2 3 2 4 6" xfId="1083"/>
    <cellStyle name="20% - 强调文字颜色 2 5 7" xfId="1084"/>
    <cellStyle name="20% - 强调文字颜色 1 2 3 2 2 4" xfId="1085"/>
    <cellStyle name="20% - 强调文字颜色 2 2 4 2 2 2" xfId="1086"/>
    <cellStyle name="汇总 2 2 2 3 5 3" xfId="1087"/>
    <cellStyle name="40% - 强调文字颜色 3 2 9 2 2 2" xfId="1088"/>
    <cellStyle name="计算 2 9 4 2 2" xfId="1089"/>
    <cellStyle name="汇总 2 2 9 4" xfId="1090"/>
    <cellStyle name="常规 2 6 6 3 2" xfId="1091"/>
    <cellStyle name="20% - 强调文字颜色 2 3 12 2" xfId="1092"/>
    <cellStyle name="解释性文本 2 3 2 3 2" xfId="1093"/>
    <cellStyle name="40% - 强调文字颜色 1 2 6 3" xfId="1094"/>
    <cellStyle name="注释 2 3 9 3 4" xfId="1095"/>
    <cellStyle name="常规 3 2 2 3 9" xfId="1096"/>
    <cellStyle name="差 2 3 5 3 2 2" xfId="1097"/>
    <cellStyle name="60% - 强调文字颜色 5 3 5 3 2" xfId="1098"/>
    <cellStyle name="20% - 强调文字颜色 2 3 4 2 3" xfId="1099"/>
    <cellStyle name="检查单元格 3 2 4 3 2" xfId="1100"/>
    <cellStyle name="60% - 强调文字颜色 5 6 2 5" xfId="1101"/>
    <cellStyle name="计算 2 2 3 2 2 3 2 3" xfId="1102"/>
    <cellStyle name="20% - 强调文字颜色 1 2 2 2 2 3 2" xfId="1103"/>
    <cellStyle name="60% - 强调文字颜色 2 4 2 2" xfId="1104"/>
    <cellStyle name="20% - 强调文字颜色 1 3 6 6" xfId="1105"/>
    <cellStyle name="常规 37 2 3 2" xfId="1106"/>
    <cellStyle name="解释性文本 2 3 2 3 2 2" xfId="1107"/>
    <cellStyle name="40% - 强调文字颜色 1 2 6 3 2" xfId="1108"/>
    <cellStyle name="20% - 强调文字颜色 2 3 4 2 3 2" xfId="1109"/>
    <cellStyle name="注释 2 4 2 2 2 3" xfId="1110"/>
    <cellStyle name="汇总 2 2 9 4 2" xfId="1111"/>
    <cellStyle name="20% - 强调文字颜色 2 3 12 2 2" xfId="1112"/>
    <cellStyle name="20% - 强调文字颜色 1 2 2 2 2 3 2 2" xfId="1113"/>
    <cellStyle name="60% - 强调文字颜色 2 4 2 2 2" xfId="1114"/>
    <cellStyle name="计算 7 3 3" xfId="1115"/>
    <cellStyle name="常规 2 4 12" xfId="1116"/>
    <cellStyle name="40% - 强调文字颜色 2 5 2 5" xfId="1117"/>
    <cellStyle name="常规 6 4 2 3 2 4" xfId="1118"/>
    <cellStyle name="常规 4 3 9 3 2" xfId="1119"/>
    <cellStyle name="输出 2 7 9" xfId="1120"/>
    <cellStyle name="强调文字颜色 1 2 3 5 3" xfId="1121"/>
    <cellStyle name="20% - 强调文字颜色 2 3 9 2 2" xfId="1122"/>
    <cellStyle name="常规 2 6 7" xfId="1123"/>
    <cellStyle name="20% - 强调文字颜色 1 2 9 2 2 2" xfId="1124"/>
    <cellStyle name="20% - 强调文字颜色 1 2 2 2 3" xfId="1125"/>
    <cellStyle name="60% - 强调文字颜色 4 2 3 3 2" xfId="1126"/>
    <cellStyle name="40% - 强调文字颜色 2 2 7 2 3" xfId="1127"/>
    <cellStyle name="常规 11 6 4 5 2" xfId="1128"/>
    <cellStyle name="20% - 强调文字颜色 4 2" xfId="1129"/>
    <cellStyle name="常规 2 6 2 4 5" xfId="1130"/>
    <cellStyle name="20% - 强调文字颜色 1 2 2 2 3 2 2" xfId="1131"/>
    <cellStyle name="常规 33 3 6" xfId="1132"/>
    <cellStyle name="常规 28 3 6" xfId="1133"/>
    <cellStyle name="60% - 强调文字颜色 4 2 3 3 2 2 2" xfId="1134"/>
    <cellStyle name="40% - 强调文字颜色 5 2 7" xfId="1135"/>
    <cellStyle name="标题 5 3 2 2 2" xfId="1136"/>
    <cellStyle name="60% - 强调文字颜色 1 2 3 3 3" xfId="1137"/>
    <cellStyle name="20% - 强调文字颜色 4 2 2" xfId="1138"/>
    <cellStyle name="20% - 强调文字颜色 1 2 2 2 3 2 2 2" xfId="1139"/>
    <cellStyle name="标题 2 6 2 4" xfId="1140"/>
    <cellStyle name="汇总 2 2 5 2 4 4" xfId="1141"/>
    <cellStyle name="60% - 强调文字颜色 4 2 3 3 2 2 2 2" xfId="1142"/>
    <cellStyle name="40% - 强调文字颜色 5 2 7 2" xfId="1143"/>
    <cellStyle name="标题 5 3 2 2 2 2" xfId="1144"/>
    <cellStyle name="60% - 强调文字颜色 1 2 3 3 3 2" xfId="1145"/>
    <cellStyle name="20% - 强调文字颜色 4 2 2 2" xfId="1146"/>
    <cellStyle name="常规 3 2 6 4" xfId="1147"/>
    <cellStyle name="常规 2 15 3" xfId="1148"/>
    <cellStyle name="计算 2 2 3 3 2 3" xfId="1149"/>
    <cellStyle name="强调文字颜色 2 2 4 2 4" xfId="1150"/>
    <cellStyle name="20% - 强调文字颜色 3 3 4" xfId="1151"/>
    <cellStyle name="好 3 2 2 3 2 2" xfId="1152"/>
    <cellStyle name="40% - 强调文字颜色 4 3 9" xfId="1153"/>
    <cellStyle name="汇总 2 14 2" xfId="1154"/>
    <cellStyle name="汇总 2 7 3 3 3 3" xfId="1155"/>
    <cellStyle name="20% - 强调文字颜色 5 4 3 2 4" xfId="1156"/>
    <cellStyle name="百分比 2 3 3 3" xfId="1157"/>
    <cellStyle name="适中 8 4" xfId="1158"/>
    <cellStyle name="计算 2 3 5 2 3" xfId="1159"/>
    <cellStyle name="20% - 强调文字颜色 1 2 2 2 3 2 2 2 2" xfId="1160"/>
    <cellStyle name="20% - 强调文字颜色 4 4 3 2 2" xfId="1161"/>
    <cellStyle name="20% - 强调文字颜色 1 2 2 2 3 2 3" xfId="1162"/>
    <cellStyle name="20% - 强调文字颜色 5 4 4 2" xfId="1163"/>
    <cellStyle name="常规 7 4 4 2 3" xfId="1164"/>
    <cellStyle name="强调文字颜色 2 2 5 2" xfId="1165"/>
    <cellStyle name="20% - 强调文字颜色 4 3" xfId="1166"/>
    <cellStyle name="40% - 强调文字颜色 5 3 2 2 3" xfId="1167"/>
    <cellStyle name="20% - 强调文字颜色 2 2 7 6" xfId="1168"/>
    <cellStyle name="输出 2 2 2 2 3 2 4" xfId="1169"/>
    <cellStyle name="好 2 4 2 2 3" xfId="1170"/>
    <cellStyle name="20% - 强调文字颜色 1 2 2 2 3 2 3 2" xfId="1171"/>
    <cellStyle name="20% - 强调文字颜色 3 4 2 2 2 4" xfId="1172"/>
    <cellStyle name="注释 5 6 5" xfId="1173"/>
    <cellStyle name="计算 2 7 4 3 2 4" xfId="1174"/>
    <cellStyle name="注释 2 2 2 3 2 5" xfId="1175"/>
    <cellStyle name="标题 2 6 3 4" xfId="1176"/>
    <cellStyle name="20% - 强调文字颜色 4 4 3 2 2 2" xfId="1177"/>
    <cellStyle name="20% - 强调文字颜色 5 4 4 2 2" xfId="1178"/>
    <cellStyle name="常规 7 4 4 2 3 2" xfId="1179"/>
    <cellStyle name="40% - 强调文字颜色 5 3 7" xfId="1180"/>
    <cellStyle name="标题 5 3 2 3 2" xfId="1181"/>
    <cellStyle name="强调文字颜色 2 2 5 2 2" xfId="1182"/>
    <cellStyle name="60% - 强调文字颜色 1 2 3 4 3" xfId="1183"/>
    <cellStyle name="20% - 强调文字颜色 4 3 2" xfId="1184"/>
    <cellStyle name="20% - 强调文字颜色 4 4 3 2 3" xfId="1185"/>
    <cellStyle name="20% - 强调文字颜色 1 3 2 3 3 2 2" xfId="1186"/>
    <cellStyle name="20% - 强调文字颜色 1 2 2 2 3 2 4" xfId="1187"/>
    <cellStyle name="20% - 强调文字颜色 5 4 4 3" xfId="1188"/>
    <cellStyle name="常规 7 4 4 2 4" xfId="1189"/>
    <cellStyle name="强调文字颜色 2 2 5 3" xfId="1190"/>
    <cellStyle name="强调文字颜色 5 2 2 4 2 3 2" xfId="1191"/>
    <cellStyle name="20% - 强调文字颜色 4 4" xfId="1192"/>
    <cellStyle name="60% - 强调文字颜色 6 4 5 4" xfId="1193"/>
    <cellStyle name="20% - 强调文字颜色 2 4 2 5 2" xfId="1194"/>
    <cellStyle name="强调文字颜色 5 3 4 2 2 3" xfId="1195"/>
    <cellStyle name="汇总 5 2 2 3 6" xfId="1196"/>
    <cellStyle name="标题 1 3 2 2 3 2" xfId="1197"/>
    <cellStyle name="60% - 强调文字颜色 3 4 2 2 2 2 2 2" xfId="1198"/>
    <cellStyle name="汇总 2 3 3 4 2 2 2" xfId="1199"/>
    <cellStyle name="40% - 强调文字颜色 1 3 10" xfId="1200"/>
    <cellStyle name="20% - 强调文字颜色 3 5 7" xfId="1201"/>
    <cellStyle name="20% - 强调文字颜色 1 2 3 3 2 4" xfId="1202"/>
    <cellStyle name="20% - 强调文字颜色 2 2 4 3 2 2" xfId="1203"/>
    <cellStyle name="20% - 强调文字颜色 1 2 2 2 3 3 2" xfId="1204"/>
    <cellStyle name="常规 14 2 2 7" xfId="1205"/>
    <cellStyle name="60% - 强调文字颜色 4 2 3 3 2 3 2" xfId="1206"/>
    <cellStyle name="汇总 2 2 3 10 2" xfId="1207"/>
    <cellStyle name="60% - 强调文字颜色 2 5 2 2" xfId="1208"/>
    <cellStyle name="20% - 强调文字颜色 2 4 2 5 2 2" xfId="1209"/>
    <cellStyle name="适中 2 2 7" xfId="1210"/>
    <cellStyle name="40% - 强调文字颜色 1 3 10 2" xfId="1211"/>
    <cellStyle name="标题 1 3 2 2 3 2 2" xfId="1212"/>
    <cellStyle name="注释 2 3 2 4 5" xfId="1213"/>
    <cellStyle name="40% - 强调文字颜色 3 3 2 3 4" xfId="1214"/>
    <cellStyle name="注释 2 3 3 10 3" xfId="1215"/>
    <cellStyle name="20% - 强调文字颜色 1 3 6 2 5" xfId="1216"/>
    <cellStyle name="20% - 强调文字颜色 2 3 6 6" xfId="1217"/>
    <cellStyle name="解释性文本 2 3 3 3 2 2" xfId="1218"/>
    <cellStyle name="40% - 强调文字颜色 1 3 6 3 2" xfId="1219"/>
    <cellStyle name="常规 39 6" xfId="1220"/>
    <cellStyle name="常规 4 5 2 12" xfId="1221"/>
    <cellStyle name="20% - 强调文字颜色 1 2 2 2 3 3 2 2" xfId="1222"/>
    <cellStyle name="汇总 2 2 5 3 4 4" xfId="1223"/>
    <cellStyle name="常规 14 2 2 7 2" xfId="1224"/>
    <cellStyle name="60% - 强调文字颜色 2 5 2 2 2" xfId="1225"/>
    <cellStyle name="计算 2 2 3 2 3 2 4" xfId="1226"/>
    <cellStyle name="强调文字颜色 2 2 3 3 3 4" xfId="1227"/>
    <cellStyle name="20% - 强调文字颜色 2 4 3 4" xfId="1228"/>
    <cellStyle name="20% - 强调文字颜色 4 2 11 2 3" xfId="1229"/>
    <cellStyle name="20% - 强调文字颜色 1 4 4 2 2" xfId="1230"/>
    <cellStyle name="标题 8 3 2 2 2 2" xfId="1231"/>
    <cellStyle name="20% - 强调文字颜色 1 2 2 2 4 2" xfId="1232"/>
    <cellStyle name="注释 2 2 5 4 2 3 2" xfId="1233"/>
    <cellStyle name="标题 5 7 3 2 2" xfId="1234"/>
    <cellStyle name="60% - 强调文字颜色 4 2 3 3 3 2" xfId="1235"/>
    <cellStyle name="20% - 强调文字颜色 1 6 3 2 3" xfId="1236"/>
    <cellStyle name="常规 9 2 2 2 3 2" xfId="1237"/>
    <cellStyle name="汇总 6 2 2 2 2 2 2" xfId="1238"/>
    <cellStyle name="40% - 强调文字颜色 1 3 2 2 3 2" xfId="1239"/>
    <cellStyle name="20% - 强调文字颜色 1 4 4 2 2 2" xfId="1240"/>
    <cellStyle name="20% - 强调文字颜色 3 3 2 2 2 3" xfId="1241"/>
    <cellStyle name="常规 7 4 5 2 2" xfId="1242"/>
    <cellStyle name="40% - 强调文字颜色 6 5 3 3 2 2" xfId="1243"/>
    <cellStyle name="常规 4 5 8 3" xfId="1244"/>
    <cellStyle name="40% - 强调文字颜色 5 5 2 3 2 4" xfId="1245"/>
    <cellStyle name="常规 2 8 2 2 2 2 2" xfId="1246"/>
    <cellStyle name="输入 2 2 2 2 2 2" xfId="1247"/>
    <cellStyle name="40% - 强调文字颜色 5 2 11" xfId="1248"/>
    <cellStyle name="20% - 强调文字颜色 1 2 2 2 4 2 2" xfId="1249"/>
    <cellStyle name="常规 29 3 6" xfId="1250"/>
    <cellStyle name="汇总 2 3 2 12" xfId="1251"/>
    <cellStyle name="60% - 强调文字颜色 4 2 3 3 3 2 2" xfId="1252"/>
    <cellStyle name="常规 34 2 2 5" xfId="1253"/>
    <cellStyle name="常规 29 2 2 5" xfId="1254"/>
    <cellStyle name="强调文字颜色 5 2 2 2 3 2 2 3" xfId="1255"/>
    <cellStyle name="20% - 强调文字颜色 1 4 4 2 2 2 2" xfId="1256"/>
    <cellStyle name="注释 2 4 6 2 2" xfId="1257"/>
    <cellStyle name="20% - 强调文字颜色 6 2 2 2 5" xfId="1258"/>
    <cellStyle name="汇总 2 2 2 5 2 2 2 3" xfId="1259"/>
    <cellStyle name="20% - 强调文字颜色 1 2 2 2 4 2 2 2" xfId="1260"/>
    <cellStyle name="标题 3 6 2 4" xfId="1261"/>
    <cellStyle name="20% - 强调文字颜色 3 3 2 2 2 3 2" xfId="1262"/>
    <cellStyle name="常规 4 5 8 3 2" xfId="1263"/>
    <cellStyle name="40% - 强调文字颜色 4 4 2 5" xfId="1264"/>
    <cellStyle name="输入 2 2 2 2 2 2 2" xfId="1265"/>
    <cellStyle name="40% - 强调文字颜色 5 2 11 2" xfId="1266"/>
    <cellStyle name="20% - 强调文字颜色 2 2 10 4" xfId="1267"/>
    <cellStyle name="40% - 强调文字颜色 4 4 2 4 2 2 2" xfId="1268"/>
    <cellStyle name="汇总 3 3 3" xfId="1269"/>
    <cellStyle name="20% - 强调文字颜色 1 4 2 3 2 2" xfId="1270"/>
    <cellStyle name="20% - 强调文字颜色 4 2 11 2 4" xfId="1271"/>
    <cellStyle name="20% - 强调文字颜色 1 4 4 2 3" xfId="1272"/>
    <cellStyle name="检查单元格 2 3 4 3 2" xfId="1273"/>
    <cellStyle name="20% - 强调文字颜色 4 8 2" xfId="1274"/>
    <cellStyle name="60% - 强调文字颜色 4 4 5 3 2" xfId="1275"/>
    <cellStyle name="强调文字颜色 5 3 2 2 2 2 2" xfId="1276"/>
    <cellStyle name="常规 2 2 2 2 2 4 5" xfId="1277"/>
    <cellStyle name="20% - 强调文字颜色 1 2 2 2 4 3" xfId="1278"/>
    <cellStyle name="计算 2 2 4 6 5" xfId="1279"/>
    <cellStyle name="60% - 强调文字颜色 2 6 2" xfId="1280"/>
    <cellStyle name="20% - 强调文字颜色 4 5 7" xfId="1281"/>
    <cellStyle name="常规 10 6 2" xfId="1282"/>
    <cellStyle name="汇总 3 3 3 2" xfId="1283"/>
    <cellStyle name="20% - 强调文字颜色 1 4 2 3 2 2 2" xfId="1284"/>
    <cellStyle name="计算 5 2 3 3" xfId="1285"/>
    <cellStyle name="20% - 强调文字颜色 1 4 4 2 3 2" xfId="1286"/>
    <cellStyle name="20% - 强调文字颜色 3 2 11 5" xfId="1287"/>
    <cellStyle name="差 2 2 10 2" xfId="1288"/>
    <cellStyle name="输入 7 6" xfId="1289"/>
    <cellStyle name="注释 7" xfId="1290"/>
    <cellStyle name="输入 5 3 5" xfId="1291"/>
    <cellStyle name="40% - 强调文字颜色 1 3 2" xfId="1292"/>
    <cellStyle name="汇总 2 2 2 3 3 2 2 3" xfId="1293"/>
    <cellStyle name="60% - 强调文字颜色 2 3 7" xfId="1294"/>
    <cellStyle name="解释性文本 2 3 4 3 2" xfId="1295"/>
    <cellStyle name="40% - 强调文字颜色 3 2 10 2 2" xfId="1296"/>
    <cellStyle name="40% - 强调文字颜色 4 3 2 3 2" xfId="1297"/>
    <cellStyle name="20% - 强调文字颜色 2 3 6 2 3" xfId="1298"/>
    <cellStyle name="常规 4 5 2 5 3 2" xfId="1299"/>
    <cellStyle name="强调文字颜色 6 3 4 3 4" xfId="1300"/>
    <cellStyle name="20% - 强调文字颜色 4 2 11" xfId="1301"/>
    <cellStyle name="20% - 强调文字颜色 1 2 2 2 4 3 2" xfId="1302"/>
    <cellStyle name="注释 2 5 2 2 4" xfId="1303"/>
    <cellStyle name="60% - 强调文字颜色 2 6 2 2" xfId="1304"/>
    <cellStyle name="汇总 5 2 3 6 2" xfId="1305"/>
    <cellStyle name="汇总 3 3 4" xfId="1306"/>
    <cellStyle name="20% - 强调文字颜色 1 4 2 3 2 3" xfId="1307"/>
    <cellStyle name="常规 2 6 2 6 2 2" xfId="1308"/>
    <cellStyle name="20% - 强调文字颜色 3 5 2 3 2" xfId="1309"/>
    <cellStyle name="常规 10 7" xfId="1310"/>
    <cellStyle name="60% - 强调文字颜色 1 4 4 2" xfId="1311"/>
    <cellStyle name="20% - 强调文字颜色 1 4 4 2 4" xfId="1312"/>
    <cellStyle name="40% - 强调文字颜色 5 4 4 2 2 2 2" xfId="1313"/>
    <cellStyle name="常规 4 5 2 5 4" xfId="1314"/>
    <cellStyle name="20% - 强调文字颜色 3 3 10" xfId="1315"/>
    <cellStyle name="20% - 强调文字颜色 1 2 2 2 4 4" xfId="1316"/>
    <cellStyle name="计算 2 2 4 2 2 2 2 2 2" xfId="1317"/>
    <cellStyle name="60% - 强调文字颜色 2 6 3" xfId="1318"/>
    <cellStyle name="20% - 强调文字颜色 1 4 4 3 2" xfId="1319"/>
    <cellStyle name="标题 2 3 2 5" xfId="1320"/>
    <cellStyle name="计算 2 2 3 2 3 3 4" xfId="1321"/>
    <cellStyle name="20% - 强调文字颜色 2 4 4 4" xfId="1322"/>
    <cellStyle name="20% - 强调文字颜色 1 2 3" xfId="1323"/>
    <cellStyle name="40% - 强调文字颜色 6 2 2 3 3 2 2" xfId="1324"/>
    <cellStyle name="40% - 强调文字颜色 2 2 8" xfId="1325"/>
    <cellStyle name="20% - 强调文字颜色 1 2 2 2 5 2" xfId="1326"/>
    <cellStyle name="20% - 强调文字颜色 1 4 4 3 2 2" xfId="1327"/>
    <cellStyle name="标题 2 3 2 5 2" xfId="1328"/>
    <cellStyle name="40% - 强调文字颜色 1 5 2 2 4" xfId="1329"/>
    <cellStyle name="汇总 5 2 3 2 2 5" xfId="1330"/>
    <cellStyle name="40% - 强调文字颜色 2 2 8 2" xfId="1331"/>
    <cellStyle name="60% - 强调文字颜色 6 6 4 4" xfId="1332"/>
    <cellStyle name="20% - 强调文字颜色 1 2 3 2" xfId="1333"/>
    <cellStyle name="20% - 强调文字颜色 3 3 2 3 2 3" xfId="1334"/>
    <cellStyle name="20% - 强调文字颜色 1 2 2 2 5 2 2" xfId="1335"/>
    <cellStyle name="20% - 强调文字颜色 2 3 2 5 2 2" xfId="1336"/>
    <cellStyle name="40% - 强调文字颜色 2 2 7 3" xfId="1337"/>
    <cellStyle name="60% - 强调文字颜色 6 6 3 5" xfId="1338"/>
    <cellStyle name="20% - 强调文字颜色 1 2 2 3" xfId="1339"/>
    <cellStyle name="标题 1 5 2 2 4" xfId="1340"/>
    <cellStyle name="20% - 强调文字颜色 5 3 8" xfId="1341"/>
    <cellStyle name="常规 11 4 3" xfId="1342"/>
    <cellStyle name="解释性文本 2 4" xfId="1343"/>
    <cellStyle name="40% - 强调文字颜色 2 3 2 3 4" xfId="1344"/>
    <cellStyle name="常规 2 19 4 2 2 3 2" xfId="1345"/>
    <cellStyle name="链接单元格 3 2 2 3" xfId="1346"/>
    <cellStyle name="强调文字颜色 5 4 2 4 2 3" xfId="1347"/>
    <cellStyle name="注释 2 10 2 2 4" xfId="1348"/>
    <cellStyle name="警告文本 2 2 2 2 2" xfId="1349"/>
    <cellStyle name="百分比 2 2 2 2 3 2 2 2" xfId="1350"/>
    <cellStyle name="20% - 强调文字颜色 4 4 2 6" xfId="1351"/>
    <cellStyle name="标题 6 2 4 2" xfId="1352"/>
    <cellStyle name="20% - 强调文字颜色 2 2 3 3 2 2 2" xfId="1353"/>
    <cellStyle name="20% - 强调文字颜色 1 5 2 3 3 2" xfId="1354"/>
    <cellStyle name="60% - 强调文字颜色 3 4 3 2" xfId="1355"/>
    <cellStyle name="40% - 强调文字颜色 1 3 2 3 2 3" xfId="1356"/>
    <cellStyle name="20% - 强调文字颜色 2 2 3 3 2 2 2 2" xfId="1357"/>
    <cellStyle name="20% - 强调文字颜色 1 5 2 3 3 2 2" xfId="1358"/>
    <cellStyle name="60% - 强调文字颜色 3 4 3 2 2" xfId="1359"/>
    <cellStyle name="汇总 2 4 3 4" xfId="1360"/>
    <cellStyle name="计算 4 3 3 5" xfId="1361"/>
    <cellStyle name="40% - 强调文字颜色 1 3 2 3 2 3 2" xfId="1362"/>
    <cellStyle name="40% - 强调文字颜色 2 2 7 3 2" xfId="1363"/>
    <cellStyle name="标题 2 2 2 6 4" xfId="1364"/>
    <cellStyle name="20% - 强调文字颜色 1 2 2 3 2" xfId="1365"/>
    <cellStyle name="20% - 强调文字颜色 3 2 4 3" xfId="1366"/>
    <cellStyle name="常规 7 2 2 2 4" xfId="1367"/>
    <cellStyle name="标题 6 2 2" xfId="1368"/>
    <cellStyle name="计算 2 5 6 4" xfId="1369"/>
    <cellStyle name="40% - 强调文字颜色 4 2 9 3" xfId="1370"/>
    <cellStyle name="汇总 2 13 2 3" xfId="1371"/>
    <cellStyle name="20% - 强调文字颜色 1 2 2 3 2 2" xfId="1372"/>
    <cellStyle name="输出 2 5 2 4 7" xfId="1373"/>
    <cellStyle name="标题 2 2 2 6 4 2" xfId="1374"/>
    <cellStyle name="20% - 强调文字颜色 3 2 4 3 2" xfId="1375"/>
    <cellStyle name="标题 6 2 2 2" xfId="1376"/>
    <cellStyle name="20% - 强调文字颜色 1 2 2 3 2 2 2" xfId="1377"/>
    <cellStyle name="输入 2 5 2 4 3 5" xfId="1378"/>
    <cellStyle name="20% - 强调文字颜色 3 2 4 3 2 2" xfId="1379"/>
    <cellStyle name="标题 6 2 2 2 2" xfId="1380"/>
    <cellStyle name="强调文字颜色 5 5 5 2 3" xfId="1381"/>
    <cellStyle name="20% - 强调文字颜色 2 2 3 3 2 4" xfId="1382"/>
    <cellStyle name="60% - 强调文字颜色 3 4 5" xfId="1383"/>
    <cellStyle name="60% - 强调文字颜色 2 2 5 3" xfId="1384"/>
    <cellStyle name="常规 3 3 2 10" xfId="1385"/>
    <cellStyle name="20% - 强调文字颜色 1 2 2 3 2 2 2 2" xfId="1386"/>
    <cellStyle name="20% - 强调文字颜色 3 2 4 4" xfId="1387"/>
    <cellStyle name="标题 6 2 3" xfId="1388"/>
    <cellStyle name="计算 2 5 6 5" xfId="1389"/>
    <cellStyle name="汇总 3 2 3 6 2" xfId="1390"/>
    <cellStyle name="20% - 强调文字颜色 1 2 2 3 2 3" xfId="1391"/>
    <cellStyle name="计算 2 2 5 4 5" xfId="1392"/>
    <cellStyle name="60% - 强调文字颜色 3 4 2" xfId="1393"/>
    <cellStyle name="强调文字颜色 2 2 2 4 2 3 2" xfId="1394"/>
    <cellStyle name="20% - 强调文字颜色 1 5 2 3 2" xfId="1395"/>
    <cellStyle name="60% - 强调文字颜色 5 4 5 3 2" xfId="1396"/>
    <cellStyle name="解释性文本 2 4 2 3 2" xfId="1397"/>
    <cellStyle name="40% - 强调文字颜色 2 2 6 3" xfId="1398"/>
    <cellStyle name="计算 2 2 3 2 3 3 2 3" xfId="1399"/>
    <cellStyle name="40% - 强调文字颜色 5 4 2 2 2 2 2 2" xfId="1400"/>
    <cellStyle name="60% - 强调文字颜色 6 6 2 5" xfId="1401"/>
    <cellStyle name="20% - 强调文字颜色 2 4 4 2 3" xfId="1402"/>
    <cellStyle name="20% - 强调文字颜色 1 2 2 3 2 3 2" xfId="1403"/>
    <cellStyle name="强调文字颜色 1 2 2 6" xfId="1404"/>
    <cellStyle name="计算 2 2 5 4 5 2" xfId="1405"/>
    <cellStyle name="60% - 强调文字颜色 3 4 2 2" xfId="1406"/>
    <cellStyle name="20% - 强调文字颜色 1 5 2 3 2 2" xfId="1407"/>
    <cellStyle name="20% - 强调文字颜色 5 3 8 3" xfId="1408"/>
    <cellStyle name="常规 11 4 3 3" xfId="1409"/>
    <cellStyle name="标题 2 2 7 4 2" xfId="1410"/>
    <cellStyle name="汇总 2 2 3 2 2 3" xfId="1411"/>
    <cellStyle name="20% - 强调文字颜色 4 2 2 2 3 2 2 2" xfId="1412"/>
    <cellStyle name="输入 5 4 3 4" xfId="1413"/>
    <cellStyle name="差 6 3 3 2" xfId="1414"/>
    <cellStyle name="20% - 强调文字颜色 2 3 9 3 2" xfId="1415"/>
    <cellStyle name="常规 2 7 7" xfId="1416"/>
    <cellStyle name="60% - 强调文字颜色 3 4 3 2 3" xfId="1417"/>
    <cellStyle name="标题 3 2 2 4 2 2 2" xfId="1418"/>
    <cellStyle name="汇总 2 4 3 5" xfId="1419"/>
    <cellStyle name="计算 4 3 3 6" xfId="1420"/>
    <cellStyle name="常规 11 8 2 4 2 2" xfId="1421"/>
    <cellStyle name="注释 2 2 5 4 3 2" xfId="1422"/>
    <cellStyle name="40% - 强调文字颜色 3 2 5 3 2 2" xfId="1423"/>
    <cellStyle name="标题 2 2 2 6 5" xfId="1424"/>
    <cellStyle name="20% - 强调文字颜色 1 2 2 3 3" xfId="1425"/>
    <cellStyle name="60% - 强调文字颜色 4 2 3 4 2" xfId="1426"/>
    <cellStyle name="40% - 强调文字颜色 2 2 7 3 3" xfId="1427"/>
    <cellStyle name="20% - 强调文字颜色 3 2 5 3" xfId="1428"/>
    <cellStyle name="常规 7 2 2 3 4" xfId="1429"/>
    <cellStyle name="标题 6 3 2" xfId="1430"/>
    <cellStyle name="计算 2 5 7 4" xfId="1431"/>
    <cellStyle name="20% - 强调文字颜色 6 2 10 2 2" xfId="1432"/>
    <cellStyle name="20% - 强调文字颜色 1 2 2 3 3 2" xfId="1433"/>
    <cellStyle name="60% - 强调文字颜色 4 2 3 4 2 2" xfId="1434"/>
    <cellStyle name="60% - 强调文字颜色 3 2 2 4 2 4" xfId="1435"/>
    <cellStyle name="计算 2 2 5 5 4" xfId="1436"/>
    <cellStyle name="20% - 强调文字颜色 1 4 5 2" xfId="1437"/>
    <cellStyle name="标题 4 2 8 2 2" xfId="1438"/>
    <cellStyle name="标题 2 2 2 6 6" xfId="1439"/>
    <cellStyle name="20% - 强调文字颜色 1 2 2 3 4" xfId="1440"/>
    <cellStyle name="注释 2 2 5 4 3 3" xfId="1441"/>
    <cellStyle name="标题 5 7 4 2" xfId="1442"/>
    <cellStyle name="60% - 强调文字颜色 4 2 3 4 3" xfId="1443"/>
    <cellStyle name="标题 4 2 4 2 2 2 2" xfId="1444"/>
    <cellStyle name="40% - 强调文字颜色 2 2 7 4" xfId="1445"/>
    <cellStyle name="20% - 强调文字颜色 1 2 2 4" xfId="1446"/>
    <cellStyle name="常规 4 4 13" xfId="1447"/>
    <cellStyle name="20% - 强调文字颜色 4 5 2 4 2 2" xfId="1448"/>
    <cellStyle name="20% - 强调文字颜色 2 3 6 3 2 3" xfId="1449"/>
    <cellStyle name="60% - 强调文字颜色 3 4 3 3 2" xfId="1450"/>
    <cellStyle name="汇总 2 4 4 4" xfId="1451"/>
    <cellStyle name="输出 2 2 5 2 3 3 2" xfId="1452"/>
    <cellStyle name="链接单元格 2 2 5 4" xfId="1453"/>
    <cellStyle name="常规 3 4 3 2 4" xfId="1454"/>
    <cellStyle name="标题 1 5 3 2 2 2 2" xfId="1455"/>
    <cellStyle name="20% - 强调文字颜色 6 3 6 2 2" xfId="1456"/>
    <cellStyle name="链接单元格 2 4 2 2 3" xfId="1457"/>
    <cellStyle name="20% - 强调文字颜色 1 2 2 4 2" xfId="1458"/>
    <cellStyle name="20% - 强调文字颜色 4 2 2 2 3" xfId="1459"/>
    <cellStyle name="常规 2 15 3 3" xfId="1460"/>
    <cellStyle name="40% - 强调文字颜色 5 2 7 2 3" xfId="1461"/>
    <cellStyle name="注释 2 5 2 3 3 3 2" xfId="1462"/>
    <cellStyle name="40% - 强调文字颜色 3 5 2 2 2 3 2" xfId="1463"/>
    <cellStyle name="20% - 强调文字颜色 3 3 4 3" xfId="1464"/>
    <cellStyle name="常规 7 2 3 2 4" xfId="1465"/>
    <cellStyle name="标题 7 2 2" xfId="1466"/>
    <cellStyle name="计算 2 6 6 4" xfId="1467"/>
    <cellStyle name="适中 4 4 3 4" xfId="1468"/>
    <cellStyle name="常规 2 3 8 5" xfId="1469"/>
    <cellStyle name="40% - 强调文字颜色 4 3 9 3" xfId="1470"/>
    <cellStyle name="汇总 2 14 2 3" xfId="1471"/>
    <cellStyle name="20% - 强调文字颜色 1 2 2 4 2 2" xfId="1472"/>
    <cellStyle name="20% - 强调文字颜色 1 3 6 5" xfId="1473"/>
    <cellStyle name="输出 4 2 2 2 3 2" xfId="1474"/>
    <cellStyle name="20% - 强调文字颜色 4 2 2 2 3 2" xfId="1475"/>
    <cellStyle name="60% - 强调文字颜色 6 2 2 3 2 4" xfId="1476"/>
    <cellStyle name="20% - 强调文字颜色 3 3 4 3 2" xfId="1477"/>
    <cellStyle name="标题 7 2 2 2" xfId="1478"/>
    <cellStyle name="20% - 强调文字颜色 1 2 2 4 2 2 2" xfId="1479"/>
    <cellStyle name="20% - 强调文字颜色 1 3 6 5 2" xfId="1480"/>
    <cellStyle name="标题 2 2 7 4" xfId="1481"/>
    <cellStyle name="警告文本 12" xfId="1482"/>
    <cellStyle name="20% - 强调文字颜色 4 2 2 2 3 2 2" xfId="1483"/>
    <cellStyle name="输出 5 2 2 3 2 3" xfId="1484"/>
    <cellStyle name="差 6 3 3" xfId="1485"/>
    <cellStyle name="20% - 强调文字颜色 3 3 4 3 2 2" xfId="1486"/>
    <cellStyle name="标题 7 2 2 2 2" xfId="1487"/>
    <cellStyle name="强调文字颜色 6 5 5 2 3" xfId="1488"/>
    <cellStyle name="20% - 强调文字颜色 1 2 2 4 2 2 2 2" xfId="1489"/>
    <cellStyle name="20% - 强调文字颜色 2 3 9 3" xfId="1490"/>
    <cellStyle name="20% - 强调文字颜色 4 2 2 2 4" xfId="1491"/>
    <cellStyle name="40% - 强调文字颜色 5 2 7 2 4" xfId="1492"/>
    <cellStyle name="20% - 强调文字颜色 3 3 4 4" xfId="1493"/>
    <cellStyle name="标题 7 2 3" xfId="1494"/>
    <cellStyle name="计算 2 6 6 5" xfId="1495"/>
    <cellStyle name="标题 4 3 2 3 2 2 2 2" xfId="1496"/>
    <cellStyle name="40% - 强调文字颜色 4 3 9 4" xfId="1497"/>
    <cellStyle name="40% - 强调文字颜色 6 2 2 4 2 2 2" xfId="1498"/>
    <cellStyle name="汇总 2 14 2 4" xfId="1499"/>
    <cellStyle name="常规 2 19 4 3 2 2" xfId="1500"/>
    <cellStyle name="20% - 强调文字颜色 1 2 2 4 2 3" xfId="1501"/>
    <cellStyle name="20% - 强调文字颜色 1 5 3 3 2" xfId="1502"/>
    <cellStyle name="20% - 强调文字颜色 5 5 4 2 2 2 2" xfId="1503"/>
    <cellStyle name="60% - 强调文字颜色 4 4 2" xfId="1504"/>
    <cellStyle name="输入 2 2 2 2 2 3 2 2 2" xfId="1505"/>
    <cellStyle name="标题 3 2 2 5" xfId="1506"/>
    <cellStyle name="20% - 强调文字颜色 4 2 2 2 4 2" xfId="1507"/>
    <cellStyle name="40% - 强调文字颜色 6 2 2 4 2 2 2 2" xfId="1508"/>
    <cellStyle name="输出 2 15 2 2 2 2" xfId="1509"/>
    <cellStyle name="汇总 6 3 3 2 2 3" xfId="1510"/>
    <cellStyle name="40% - 强调文字颜色 2 4 2 2 4" xfId="1511"/>
    <cellStyle name="20% - 强调文字颜色 1 2 2 4 2 3 2" xfId="1512"/>
    <cellStyle name="强调文字颜色 2 2 2 6" xfId="1513"/>
    <cellStyle name="20% - 强调文字颜色 1 7" xfId="1514"/>
    <cellStyle name="差 3 4 4" xfId="1515"/>
    <cellStyle name="60% - 强调文字颜色 4 4 2 2" xfId="1516"/>
    <cellStyle name="标题 3 2 2 5 2" xfId="1517"/>
    <cellStyle name="常规 11 8 3 4" xfId="1518"/>
    <cellStyle name="20% - 强调文字颜色 1 5 3 3 2 2" xfId="1519"/>
    <cellStyle name="20% - 强调文字颜色 5 3 9 3" xfId="1520"/>
    <cellStyle name="常规 11 4 4 3" xfId="1521"/>
    <cellStyle name="汇总 2 2 3 2 3 3" xfId="1522"/>
    <cellStyle name="20% - 强调文字颜色 4 2 2 2 3 2 3 2" xfId="1523"/>
    <cellStyle name="常规 4 4 14" xfId="1524"/>
    <cellStyle name="标题 7 5 2 2 2" xfId="1525"/>
    <cellStyle name="20% - 强调文字颜色 2 3 6 3 2 4" xfId="1526"/>
    <cellStyle name="链接单元格 2 2 5 5" xfId="1527"/>
    <cellStyle name="常规 3 4 3 2 5" xfId="1528"/>
    <cellStyle name="好 5 4 2 3 2" xfId="1529"/>
    <cellStyle name="20% - 强调文字颜色 6 3 6 2 3" xfId="1530"/>
    <cellStyle name="20% - 强调文字颜色 1 2 2 4 3" xfId="1531"/>
    <cellStyle name="60% - 强调文字颜色 4 2 3 5 2" xfId="1532"/>
    <cellStyle name="标题 3 2 10" xfId="1533"/>
    <cellStyle name="20% - 强调文字颜色 4 2 2 3 3" xfId="1534"/>
    <cellStyle name="40% - 强调文字颜色 4 5 3 2 2 2 2" xfId="1535"/>
    <cellStyle name="40% - 强调文字颜色 5 2 7 3 3" xfId="1536"/>
    <cellStyle name="20% - 强调文字颜色 3 3 5 3" xfId="1537"/>
    <cellStyle name="输出 3 2 3 2 2 2" xfId="1538"/>
    <cellStyle name="标题 7 3 2" xfId="1539"/>
    <cellStyle name="计算 2 6 7 4" xfId="1540"/>
    <cellStyle name="20% - 强调文字颜色 6 2 11 2 2" xfId="1541"/>
    <cellStyle name="20% - 强调文字颜色 1 2 2 4 3 2" xfId="1542"/>
    <cellStyle name="60% - 强调文字颜色 4 2 3 5 2 2" xfId="1543"/>
    <cellStyle name="标题 3 2 10 2" xfId="1544"/>
    <cellStyle name="标题 3 2 3 4" xfId="1545"/>
    <cellStyle name="20% - 强调文字颜色 4 2 2 3 3 2" xfId="1546"/>
    <cellStyle name="好 5 2 2 3" xfId="1547"/>
    <cellStyle name="60% - 强调文字颜色 6 2 2 4 2 4" xfId="1548"/>
    <cellStyle name="20% - 强调文字颜色 3 3 5 3 2" xfId="1549"/>
    <cellStyle name="输出 3 2 3 2 2 2 2" xfId="1550"/>
    <cellStyle name="标题 7 3 2 2" xfId="1551"/>
    <cellStyle name="20% - 强调文字颜色 6 2 11 2 2 2" xfId="1552"/>
    <cellStyle name="20% - 强调文字颜色 1 2 2 4 3 2 2" xfId="1553"/>
    <cellStyle name="输出 3 2 3 2 6" xfId="1554"/>
    <cellStyle name="标题 7 7" xfId="1555"/>
    <cellStyle name="注释 2 2 3 4 4" xfId="1556"/>
    <cellStyle name="输入 2 14 2" xfId="1557"/>
    <cellStyle name="汇总 2 2 3 2 3 7" xfId="1558"/>
    <cellStyle name="40% - 强调文字颜色 3 2 3 3 3" xfId="1559"/>
    <cellStyle name="20% - 强调文字颜色 1 2 7 2 4" xfId="1560"/>
    <cellStyle name="汇总 2 5 3 2 2 3 2" xfId="1561"/>
    <cellStyle name="汇总 5 4 2 2 3" xfId="1562"/>
    <cellStyle name="20% - 强调文字颜色 1 4 6 2" xfId="1563"/>
    <cellStyle name="差 2 2 2 4 2 2 2" xfId="1564"/>
    <cellStyle name="20% - 强调文字颜色 1 2 2 4 4" xfId="1565"/>
    <cellStyle name="常规 2 10 3 2 2 2 2" xfId="1566"/>
    <cellStyle name="40% - 强调文字颜色 5 2 2 2 2 2 2 2" xfId="1567"/>
    <cellStyle name="注释 2 2 3 7 2 2 2" xfId="1568"/>
    <cellStyle name="标题 3 2 11" xfId="1569"/>
    <cellStyle name="20% - 强调文字颜色 1 2 2 5" xfId="1570"/>
    <cellStyle name="20% - 强调文字颜色 3 3 10 2 3" xfId="1571"/>
    <cellStyle name="20% - 强调文字颜色 1 2 2 5 2" xfId="1572"/>
    <cellStyle name="强调文字颜色 5 2 2 2 2 3" xfId="1573"/>
    <cellStyle name="20% - 强调文字颜色 4 2 3 2 3" xfId="1574"/>
    <cellStyle name="检查单元格 2 2 2 2 2 2 2" xfId="1575"/>
    <cellStyle name="常规 2 16 3 3" xfId="1576"/>
    <cellStyle name="60% - 强调文字颜色 4 3 3 2 2 2 2" xfId="1577"/>
    <cellStyle name="20% - 强调文字颜色 3 4 4 3" xfId="1578"/>
    <cellStyle name="常规 7 2 4 2 4" xfId="1579"/>
    <cellStyle name="常规 21 2 2 2 2" xfId="1580"/>
    <cellStyle name="百分比 3 6 2 2 2" xfId="1581"/>
    <cellStyle name="常规 16 2 2 2 2" xfId="1582"/>
    <cellStyle name="标题 8 2 2" xfId="1583"/>
    <cellStyle name="计算 2 7 6 4" xfId="1584"/>
    <cellStyle name="20% - 强调文字颜色 1 2 2 5 2 2" xfId="1585"/>
    <cellStyle name="强调文字颜色 5 2 2 2 2 3 2" xfId="1586"/>
    <cellStyle name="60% - 强调文字颜色 1 9" xfId="1587"/>
    <cellStyle name="百分比 2 4 2 2 2 3" xfId="1588"/>
    <cellStyle name="标题 3 3 2 4" xfId="1589"/>
    <cellStyle name="常规 21 2 2 2 2 2" xfId="1590"/>
    <cellStyle name="百分比 3 6 2 2 2 2" xfId="1591"/>
    <cellStyle name="常规 16 2 2 2 2 2" xfId="1592"/>
    <cellStyle name="标题 8 2 2 2" xfId="1593"/>
    <cellStyle name="标题 4 7 3" xfId="1594"/>
    <cellStyle name="20% - 强调文字颜色 3 4 4 3 2" xfId="1595"/>
    <cellStyle name="常规 2 2 14" xfId="1596"/>
    <cellStyle name="20% - 强调文字颜色 4 2 3 2 3 2" xfId="1597"/>
    <cellStyle name="20% - 强调文字颜色 3 2 2 2 3 4" xfId="1598"/>
    <cellStyle name="适中 2 2 6" xfId="1599"/>
    <cellStyle name="60% - 强调文字颜色 6 2 3 3 2 4" xfId="1600"/>
    <cellStyle name="输出 2 8 4 2" xfId="1601"/>
    <cellStyle name="常规 2 7 2 2" xfId="1602"/>
    <cellStyle name="20% - 强调文字颜色 1 2 2 5 2 2 2" xfId="1603"/>
    <cellStyle name="强调文字颜色 5 2 2 2 2 3 2 2" xfId="1604"/>
    <cellStyle name="计算 5 2 6" xfId="1605"/>
    <cellStyle name="20% - 强调文字颜色 6 3 6 3 2 2 2" xfId="1606"/>
    <cellStyle name="注释 2 3 2 4 4" xfId="1607"/>
    <cellStyle name="40% - 强调文字颜色 3 3 2 3 3" xfId="1608"/>
    <cellStyle name="注释 2 3 3 10 2" xfId="1609"/>
    <cellStyle name="20% - 强调文字颜色 1 3 6 2 4" xfId="1610"/>
    <cellStyle name="常规 21 2 2 3" xfId="1611"/>
    <cellStyle name="百分比 3 6 2 3" xfId="1612"/>
    <cellStyle name="常规 16 2 2 3" xfId="1613"/>
    <cellStyle name="输出 3 2 3 3 2" xfId="1614"/>
    <cellStyle name="标题 8 3" xfId="1615"/>
    <cellStyle name="20% - 强调文字颜色 6 2 12 2" xfId="1616"/>
    <cellStyle name="20% - 强调文字颜色 3 3 10 2 4" xfId="1617"/>
    <cellStyle name="40% - 强调文字颜色 4 2 3 3 3 2 2" xfId="1618"/>
    <cellStyle name="20% - 强调文字颜色 1 2 2 5 3" xfId="1619"/>
    <cellStyle name="强调文字颜色 5 2 2 2 2 4" xfId="1620"/>
    <cellStyle name="20% - 强调文字颜色 4 2 3 3 3" xfId="1621"/>
    <cellStyle name="检查单元格 2 2 2 2 2 3 2" xfId="1622"/>
    <cellStyle name="常规 2 16 4 3" xfId="1623"/>
    <cellStyle name="输出 2 2 2 3 2 4" xfId="1624"/>
    <cellStyle name="强调文字颜色 2 3 2 2 2" xfId="1625"/>
    <cellStyle name="20% - 强调文字颜色 3 4 5 3" xfId="1626"/>
    <cellStyle name="常规 21 2 2 3 2" xfId="1627"/>
    <cellStyle name="百分比 3 6 2 3 2" xfId="1628"/>
    <cellStyle name="常规 16 2 2 3 2" xfId="1629"/>
    <cellStyle name="输出 3 2 3 3 2 2" xfId="1630"/>
    <cellStyle name="标题 8 3 2" xfId="1631"/>
    <cellStyle name="计算 2 7 7 4" xfId="1632"/>
    <cellStyle name="20% - 强调文字颜色 6 2 12 2 2" xfId="1633"/>
    <cellStyle name="20% - 强调文字颜色 1 2 2 5 3 2" xfId="1634"/>
    <cellStyle name="强调文字颜色 5 2 2 2 2 4 2" xfId="1635"/>
    <cellStyle name="标题 3 3 3 4" xfId="1636"/>
    <cellStyle name="常规 4 6 3 2 2 3" xfId="1637"/>
    <cellStyle name="60% - 强调文字颜色 2 9" xfId="1638"/>
    <cellStyle name="常规 10 2 2 5 2 2 2" xfId="1639"/>
    <cellStyle name="20% - 强调文字颜色 1 2 2 5 4" xfId="1640"/>
    <cellStyle name="强调文字颜色 5 2 2 2 2 5" xfId="1641"/>
    <cellStyle name="常规 2 10 3 2 2 3 2" xfId="1642"/>
    <cellStyle name="40% - 强调文字颜色 5 2 2 2 2 2 3 2" xfId="1643"/>
    <cellStyle name="输出 6 2 4 2" xfId="1644"/>
    <cellStyle name="强调文字颜色 5 2 5 4 2" xfId="1645"/>
    <cellStyle name="常规 10 2 2 5 2 3" xfId="1646"/>
    <cellStyle name="汇总 2 3 2 2 2 3" xfId="1647"/>
    <cellStyle name="20% - 强调文字颜色 4 2 2 3 2 2 2 2" xfId="1648"/>
    <cellStyle name="计算 4 2 2 3 2 3" xfId="1649"/>
    <cellStyle name="常规 4 10 2 3 2" xfId="1650"/>
    <cellStyle name="常规 11 4 3 2 4 5" xfId="1651"/>
    <cellStyle name="60% - 强调文字颜色 3 2 2 3 3 2" xfId="1652"/>
    <cellStyle name="计算 2 2 4 6 2" xfId="1653"/>
    <cellStyle name="输入 2 2 3 5 2 2" xfId="1654"/>
    <cellStyle name="20% - 强调文字颜色 1 2 2 6" xfId="1655"/>
    <cellStyle name="60% - 强调文字颜色 3 2 2 3 3 2 2" xfId="1656"/>
    <cellStyle name="计算 2 2 4 6 2 2" xfId="1657"/>
    <cellStyle name="输入 2 2 3 5 2 2 2" xfId="1658"/>
    <cellStyle name="20% - 强调文字颜色 1 2 2 6 2" xfId="1659"/>
    <cellStyle name="强调文字颜色 5 2 2 2 3 3" xfId="1660"/>
    <cellStyle name="标题 2 2 2 9 4" xfId="1661"/>
    <cellStyle name="汇总 2 3 5" xfId="1662"/>
    <cellStyle name="20% - 强调文字颜色 1 4 2 2 2 4" xfId="1663"/>
    <cellStyle name="60% - 强调文字颜色 6 5 2 4 2" xfId="1664"/>
    <cellStyle name="计算 2 2 3 2 3 2 2 2 2" xfId="1665"/>
    <cellStyle name="20% - 强调文字颜色 2 4 3 2 2 2" xfId="1666"/>
    <cellStyle name="常规 2 6 2 5 2 3" xfId="1667"/>
    <cellStyle name="20% - 强调文字颜色 2 2 3 4 4" xfId="1668"/>
    <cellStyle name="检查单元格 2 5" xfId="1669"/>
    <cellStyle name="20% - 强调文字颜色 4 2 4 2 3" xfId="1670"/>
    <cellStyle name="常规 7 3 2 2 3 3" xfId="1671"/>
    <cellStyle name="检查单元格 2 2 2 2 3 2 2" xfId="1672"/>
    <cellStyle name="20% - 强调文字颜色 3 5 4 3" xfId="1673"/>
    <cellStyle name="常规 21 2 3 2 2" xfId="1674"/>
    <cellStyle name="百分比 3 6 3 2 2" xfId="1675"/>
    <cellStyle name="常规 16 2 3 2 2" xfId="1676"/>
    <cellStyle name="标题 9 2 2" xfId="1677"/>
    <cellStyle name="输入 2 2 2 2 4 3 3 2" xfId="1678"/>
    <cellStyle name="常规 2 5 8 5" xfId="1679"/>
    <cellStyle name="计算 2 2 4 6 2 2 2" xfId="1680"/>
    <cellStyle name="20% - 强调文字颜色 1 2 2 6 2 2" xfId="1681"/>
    <cellStyle name="强调文字颜色 5 2 2 2 3 3 2" xfId="1682"/>
    <cellStyle name="常规 14 2 5 4" xfId="1683"/>
    <cellStyle name="计算 2 2 4 6 3" xfId="1684"/>
    <cellStyle name="输入 2 2 3 5 2 3" xfId="1685"/>
    <cellStyle name="20% - 强调文字颜色 1 2 2 7" xfId="1686"/>
    <cellStyle name="40% - 强调文字颜色 2 2 8 2 2" xfId="1687"/>
    <cellStyle name="标题 2 2 3 5 4" xfId="1688"/>
    <cellStyle name="20% - 强调文字颜色 1 2 3 2 2" xfId="1689"/>
    <cellStyle name="40% - 强调文字颜色 1 2 2 3 2 2 2 2" xfId="1690"/>
    <cellStyle name="20% - 强调文字颜色 1 3 10 5" xfId="1691"/>
    <cellStyle name="标题 1 5 2 3 3 2" xfId="1692"/>
    <cellStyle name="汇总 2 2 5 3 3 2 4" xfId="1693"/>
    <cellStyle name="常规 11 5 2 2" xfId="1694"/>
    <cellStyle name="链接单元格 3 2 3 2 2" xfId="1695"/>
    <cellStyle name="60% - 强调文字颜色 2 5 4 3" xfId="1696"/>
    <cellStyle name="60% - 强调文字颜色 6 3 5" xfId="1697"/>
    <cellStyle name="解释性文本 3 3 2" xfId="1698"/>
    <cellStyle name="40% - 强调文字颜色 2 3 2 4 3 2" xfId="1699"/>
    <cellStyle name="计算 2 2 3 2 4 4" xfId="1700"/>
    <cellStyle name="强调文字颜色 2 2 3 4 5" xfId="1701"/>
    <cellStyle name="输出 2 2 2 2 6 2 4" xfId="1702"/>
    <cellStyle name="20% - 强调文字颜色 2 5 5" xfId="1703"/>
    <cellStyle name="40% - 强调文字颜色 2 2 8 2 2 2" xfId="1704"/>
    <cellStyle name="20% - 强调文字颜色 1 2 3 2 2 2" xfId="1705"/>
    <cellStyle name="百分比 2 2 5 4" xfId="1706"/>
    <cellStyle name="计算 2 2 3 2 4 4 2" xfId="1707"/>
    <cellStyle name="20% - 强调文字颜色 2 5 5 2" xfId="1708"/>
    <cellStyle name="汇总 4 2 6 5" xfId="1709"/>
    <cellStyle name="40% - 强调文字颜色 3 3 6" xfId="1710"/>
    <cellStyle name="20% - 强调文字颜色 6 3 10" xfId="1711"/>
    <cellStyle name="汇总 4 2 5 2 4" xfId="1712"/>
    <cellStyle name="40% - 强调文字颜色 3 2 3 4" xfId="1713"/>
    <cellStyle name="20% - 强调文字颜色 1 2 3 2 2 2 2" xfId="1714"/>
    <cellStyle name="计算 2 2 3 2 4 4 2 2" xfId="1715"/>
    <cellStyle name="20% - 强调文字颜色 2 5 5 2 2" xfId="1716"/>
    <cellStyle name="40% - 强调文字颜色 3 3 6 2" xfId="1717"/>
    <cellStyle name="20% - 强调文字颜色 6 3 10 2" xfId="1718"/>
    <cellStyle name="汇总 2 2 2 2 2 3 3 3" xfId="1719"/>
    <cellStyle name="20% - 强调文字颜色 1 2 7 3 3" xfId="1720"/>
    <cellStyle name="注释 2 2 3 5 3" xfId="1721"/>
    <cellStyle name="汇总 2 2 3 2 4 6" xfId="1722"/>
    <cellStyle name="40% - 强调文字颜色 3 2 3 4 2" xfId="1723"/>
    <cellStyle name="20% - 强调文字颜色 1 2 3 2 2 2 2 2" xfId="1724"/>
    <cellStyle name="20% - 强调文字颜色 6 2 7 4 2" xfId="1725"/>
    <cellStyle name="常规 12 3 2 4 2" xfId="1726"/>
    <cellStyle name="计算 2 2 3 2 4 5" xfId="1727"/>
    <cellStyle name="输出 2 2 2 2 6 2 5" xfId="1728"/>
    <cellStyle name="20% - 强调文字颜色 2 5 6" xfId="1729"/>
    <cellStyle name="20% - 强调文字颜色 1 2 3 2 2 3" xfId="1730"/>
    <cellStyle name="40% - 强调文字颜色 4 4 4 3 2 2" xfId="1731"/>
    <cellStyle name="计算 2 2 3 2 4 5 2" xfId="1732"/>
    <cellStyle name="20% - 强调文字颜色 2 5 6 2" xfId="1733"/>
    <cellStyle name="常规 27 2 3 2 2 2" xfId="1734"/>
    <cellStyle name="注释 3 5 2 4" xfId="1735"/>
    <cellStyle name="常规 11 14 2 3" xfId="1736"/>
    <cellStyle name="40% - 强调文字颜色 3 4 6" xfId="1737"/>
    <cellStyle name="20% - 强调文字颜色 6 2 7 4 2 2" xfId="1738"/>
    <cellStyle name="40% - 强调文字颜色 3 2 4 4" xfId="1739"/>
    <cellStyle name="20% - 强调文字颜色 1 2 3 2 2 3 2" xfId="1740"/>
    <cellStyle name="20% - 强调文字颜色 1 2 3 2 3" xfId="1741"/>
    <cellStyle name="差 2 2 4 2 2 2" xfId="1742"/>
    <cellStyle name="60% - 强调文字颜色 4 2 4 3 2" xfId="1743"/>
    <cellStyle name="60% - 强调文字颜色 2 3 3 2 3 2" xfId="1744"/>
    <cellStyle name="常规 3 6 7 2" xfId="1745"/>
    <cellStyle name="标题 9 3 2 2 3" xfId="1746"/>
    <cellStyle name="20% - 强调文字颜色 2 2 2 2 5" xfId="1747"/>
    <cellStyle name="汇总 6 3 4 3" xfId="1748"/>
    <cellStyle name="60% - 强调文字颜色 5 2 3 3 4" xfId="1749"/>
    <cellStyle name="20% - 强调文字颜色 3 3 9 2 4" xfId="1750"/>
    <cellStyle name="计算 2 2 3 2 5 4" xfId="1751"/>
    <cellStyle name="输出 2 2 2 2 6 3 4" xfId="1752"/>
    <cellStyle name="20% - 强调文字颜色 2 6 5" xfId="1753"/>
    <cellStyle name="60% - 强调文字颜色 1 2 2 4" xfId="1754"/>
    <cellStyle name="20% - 强调文字颜色 1 2 3 2 3 2" xfId="1755"/>
    <cellStyle name="百分比 2 2 6 4" xfId="1756"/>
    <cellStyle name="60% - 强调文字颜色 3 2 3 3 2 4" xfId="1757"/>
    <cellStyle name="链接单元格 4 2 2 2 5" xfId="1758"/>
    <cellStyle name="差 2 2 4 2 2 2 2" xfId="1759"/>
    <cellStyle name="60% - 强调文字颜色 4 2 4 3 2 2" xfId="1760"/>
    <cellStyle name="标题 8 3 3 2 2" xfId="1761"/>
    <cellStyle name="20% - 强调文字颜色 1 2 3 2 4" xfId="1762"/>
    <cellStyle name="20% - 强调文字颜色 2 2 3 3 2 3 2" xfId="1763"/>
    <cellStyle name="60% - 强调文字颜色 3 4 4 2" xfId="1764"/>
    <cellStyle name="60% - 强调文字颜色 2 2 5 2 2" xfId="1765"/>
    <cellStyle name="40% - 强调文字颜色 2 2 8 3" xfId="1766"/>
    <cellStyle name="40% - 强调文字颜色 5 5 2 3 2 2 2 2" xfId="1767"/>
    <cellStyle name="20% - 强调文字颜色 1 2 3 3" xfId="1768"/>
    <cellStyle name="汇总 2 2 2 2 5 2 2 2 3" xfId="1769"/>
    <cellStyle name="20% - 强调文字颜色 1 2 3 3 2" xfId="1770"/>
    <cellStyle name="20% - 强调文字颜色 3 5 5 2 2" xfId="1771"/>
    <cellStyle name="汇总 2 3 8 2 5" xfId="1772"/>
    <cellStyle name="常规 10 2 3 4" xfId="1773"/>
    <cellStyle name="20% - 强调文字颜色 4 2 4 3 2 2" xfId="1774"/>
    <cellStyle name="20% - 强调文字颜色 3 2 3 3 2 4" xfId="1775"/>
    <cellStyle name="警告文本 6 2 3" xfId="1776"/>
    <cellStyle name="40% - 强调文字颜色 4 2 3 4 2" xfId="1777"/>
    <cellStyle name="20% - 强调文字颜色 1 2 3 3 2 2 2 2" xfId="1778"/>
    <cellStyle name="20% - 强调文字颜色 2 2 7 3 3" xfId="1779"/>
    <cellStyle name="20% - 强调文字颜色 4 2 4 4" xfId="1780"/>
    <cellStyle name="常规 27 2 4 2 2" xfId="1781"/>
    <cellStyle name="40% - 强调文字颜色 5 3 6 2 4" xfId="1782"/>
    <cellStyle name="20% - 强调文字颜色 3 5 6" xfId="1783"/>
    <cellStyle name="20% - 强调文字颜色 1 6 2 3 2" xfId="1784"/>
    <cellStyle name="20% - 强调文字颜色 1 2 3 3 2 3" xfId="1785"/>
    <cellStyle name="20% - 强调文字颜色 3 5 6 2" xfId="1786"/>
    <cellStyle name="40% - 强调文字颜色 4 2 4 4" xfId="1787"/>
    <cellStyle name="20% - 强调文字颜色 1 2 3 3 2 3 2" xfId="1788"/>
    <cellStyle name="20% - 强调文字颜色 1 2 3 3 3" xfId="1789"/>
    <cellStyle name="20% - 强调文字颜色 1 2 5" xfId="1790"/>
    <cellStyle name="标题 4 2 6 2" xfId="1791"/>
    <cellStyle name="20% - 强调文字颜色 3 6 5 2" xfId="1792"/>
    <cellStyle name="60% - 强调文字颜色 1 3 2 4 2" xfId="1793"/>
    <cellStyle name="20% - 强调文字颜色 4 2 5 3 2" xfId="1794"/>
    <cellStyle name="40% - 强调文字颜色 2 4" xfId="1795"/>
    <cellStyle name="常规 2 18 4 2" xfId="1796"/>
    <cellStyle name="解释性文本 2 3 5 4" xfId="1797"/>
    <cellStyle name="40% - 强调文字颜色 3 2 11 3" xfId="1798"/>
    <cellStyle name="输出 2 4 4 6" xfId="1799"/>
    <cellStyle name="常规 2 3 2 6" xfId="1800"/>
    <cellStyle name="40% - 强调文字颜色 4 3 3 4" xfId="1801"/>
    <cellStyle name="20% - 强调文字颜色 1 2 3 3 3 2 2" xfId="1802"/>
    <cellStyle name="20% - 强调文字颜色 1 3 10" xfId="1803"/>
    <cellStyle name="40% - 强调文字颜色 5 3 4 2 3 2" xfId="1804"/>
    <cellStyle name="60% - 强调文字颜色 6 3" xfId="1805"/>
    <cellStyle name="20% - 强调文字颜色 1 5 5 2" xfId="1806"/>
    <cellStyle name="标题 4 2 9 2 2" xfId="1807"/>
    <cellStyle name="20% - 强调文字颜色 1 2 3 3 4" xfId="1808"/>
    <cellStyle name="40% - 强调文字颜色 2 3 7 2 2" xfId="1809"/>
    <cellStyle name="注释 2 5 6 4" xfId="1810"/>
    <cellStyle name="强调文字颜色 2 2 2 2 2 2 2" xfId="1811"/>
    <cellStyle name="20% - 强调文字颜色 1 3 2 2 2" xfId="1812"/>
    <cellStyle name="20% - 强调文字颜色 1 2 3 4" xfId="1813"/>
    <cellStyle name="强调文字颜色 2 2 2 2 2 2 2 2" xfId="1814"/>
    <cellStyle name="20% - 强调文字颜色 1 3 2 2 2 2" xfId="1815"/>
    <cellStyle name="检查单元格 5 2 2 3" xfId="1816"/>
    <cellStyle name="注释 2 5 2 4 3 3" xfId="1817"/>
    <cellStyle name="40% - 强调文字颜色 3 5 2 3 2 3" xfId="1818"/>
    <cellStyle name="40% - 强调文字颜色 2 3 7 2 2 2" xfId="1819"/>
    <cellStyle name="20% - 强调文字颜色 1 2 3 4 2" xfId="1820"/>
    <cellStyle name="20% - 强调文字颜色 4 3 2 2 3 2" xfId="1821"/>
    <cellStyle name="20% - 强调文字颜色 1 3 2 2 2 2 2 2" xfId="1822"/>
    <cellStyle name="检查单元格 5 2 2 3 2 2" xfId="1823"/>
    <cellStyle name="60% - 强调文字颜色 6 3 2 3 2 4" xfId="1824"/>
    <cellStyle name="适中 4 6" xfId="1825"/>
    <cellStyle name="20% - 强调文字颜色 4 5 5 2" xfId="1826"/>
    <cellStyle name="常规 7 3 5 3 3" xfId="1827"/>
    <cellStyle name="20% - 强调文字颜色 4 3 4 3 2" xfId="1828"/>
    <cellStyle name="注释 2 4 2 2 5" xfId="1829"/>
    <cellStyle name="20% - 强调文字颜色 6 6 4" xfId="1830"/>
    <cellStyle name="60% - 强调文字颜色 1 6 2 3" xfId="1831"/>
    <cellStyle name="40% - 强调文字颜色 5 2 3 4" xfId="1832"/>
    <cellStyle name="20% - 强调文字颜色 1 2 3 4 2 2 2" xfId="1833"/>
    <cellStyle name="输入 2 6 2 3 3 2" xfId="1834"/>
    <cellStyle name="强调文字颜色 2 2 2 2 2 2 2 3" xfId="1835"/>
    <cellStyle name="汇总 4 2 2 6 2" xfId="1836"/>
    <cellStyle name="20% - 强调文字颜色 1 3 2 2 2 3" xfId="1837"/>
    <cellStyle name="检查单元格 5 2 2 4" xfId="1838"/>
    <cellStyle name="常规 2 5 2 5 2 2" xfId="1839"/>
    <cellStyle name="40% - 强调文字颜色 4 5 3 3 2 2" xfId="1840"/>
    <cellStyle name="输出 2 7 4 2 2 2 2" xfId="1841"/>
    <cellStyle name="注释 2 5 2 4 3 4" xfId="1842"/>
    <cellStyle name="常规 2 6 2 2 2 2 2" xfId="1843"/>
    <cellStyle name="40% - 强调文字颜色 3 5 2 3 2 4" xfId="1844"/>
    <cellStyle name="20% - 强调文字颜色 1 2 3 4 3" xfId="1845"/>
    <cellStyle name="40% - 强调文字颜色 3 3 8 2 2 2" xfId="1846"/>
    <cellStyle name="注释 2 5 2 4 3 5" xfId="1847"/>
    <cellStyle name="常规 2 6 2 2 2 2 3" xfId="1848"/>
    <cellStyle name="20% - 强调文字颜色 1 3 2 2 2 4" xfId="1849"/>
    <cellStyle name="检查单元格 5 2 2 5" xfId="1850"/>
    <cellStyle name="60% - 强调文字颜色 5 5 2 4 2" xfId="1851"/>
    <cellStyle name="计算 2 2 3 2 2 2 2 2 2" xfId="1852"/>
    <cellStyle name="20% - 强调文字颜色 2 3 3 2 2 2" xfId="1853"/>
    <cellStyle name="输出 3 2 4 2 3" xfId="1854"/>
    <cellStyle name="注释 2 2 2 2 7 2 2 2" xfId="1855"/>
    <cellStyle name="40% - 强调文字颜色 6 3 2 2 2 3 2" xfId="1856"/>
    <cellStyle name="20% - 强调文字颜色 6 5 2 2 3 2 2" xfId="1857"/>
    <cellStyle name="20% - 强调文字颜色 1 2 3 4 4" xfId="1858"/>
    <cellStyle name="百分比 2 2 3 2 2 2 2" xfId="1859"/>
    <cellStyle name="40% - 强调文字颜色 5 2 2 2 2 3 2 2" xfId="1860"/>
    <cellStyle name="注释 2 5 6 5" xfId="1861"/>
    <cellStyle name="强调文字颜色 2 2 2 2 2 2 3" xfId="1862"/>
    <cellStyle name="20% - 强调文字颜色 1 3 2 2 3" xfId="1863"/>
    <cellStyle name="检查单元格 2 2 2 3 2" xfId="1864"/>
    <cellStyle name="60% - 强调文字颜色 4 3 3 3 2" xfId="1865"/>
    <cellStyle name="40% - 强调文字颜色 2 3 4 2 2 2 2" xfId="1866"/>
    <cellStyle name="20% - 强调文字颜色 1 2 3 5" xfId="1867"/>
    <cellStyle name="强调文字颜色 2 2 2 2 2 2 3 2" xfId="1868"/>
    <cellStyle name="20% - 强调文字颜色 1 3 2 2 3 2" xfId="1869"/>
    <cellStyle name="检查单元格 5 2 3 3" xfId="1870"/>
    <cellStyle name="检查单元格 2 2 2 3 2 2" xfId="1871"/>
    <cellStyle name="60% - 强调文字颜色 4 3 3 3 2 2" xfId="1872"/>
    <cellStyle name="60% - 强调文字颜色 3 3 2 3 2 4" xfId="1873"/>
    <cellStyle name="20% - 强调文字颜色 1 2 3 5 2" xfId="1874"/>
    <cellStyle name="强调文字颜色 5 2 2 3 2 3" xfId="1875"/>
    <cellStyle name="20% - 强调文字颜色 4 4 4 3" xfId="1876"/>
    <cellStyle name="常规 7 3 4 2 4" xfId="1877"/>
    <cellStyle name="40% - 强调文字颜色 6 5 2 2 2 4" xfId="1878"/>
    <cellStyle name="输入 2 2 2 2 5 2 3 2" xfId="1879"/>
    <cellStyle name="常规 3 4 8 5" xfId="1880"/>
    <cellStyle name="常规 21 3 2 2 2" xfId="1881"/>
    <cellStyle name="常规 16 3 2 2 2" xfId="1882"/>
    <cellStyle name="输出 2 2 2 2 9 2 4" xfId="1883"/>
    <cellStyle name="常规 14 2 10" xfId="1884"/>
    <cellStyle name="20% - 强调文字颜色 5 5 5" xfId="1885"/>
    <cellStyle name="20% - 强调文字颜色 4 3 3 2 3" xfId="1886"/>
    <cellStyle name="20% - 强调文字颜色 1 3 2 2 3 2 2" xfId="1887"/>
    <cellStyle name="检查单元格 5 2 3 3 2" xfId="1888"/>
    <cellStyle name="检查单元格 2 2 2 3 2 2 2" xfId="1889"/>
    <cellStyle name="强调文字颜色 1 2 5 3" xfId="1890"/>
    <cellStyle name="20% - 强调文字颜色 1 2 3 5 2 2" xfId="1891"/>
    <cellStyle name="强调文字颜色 5 2 2 3 2 3 2" xfId="1892"/>
    <cellStyle name="40% - 强调文字颜色 4 4 5 3 2" xfId="1893"/>
    <cellStyle name="输出 2 7 3 4 2 2" xfId="1894"/>
    <cellStyle name="20% - 强调文字颜色 2 2 13 2 2" xfId="1895"/>
    <cellStyle name="常规 11 5 6" xfId="1896"/>
    <cellStyle name="强调文字颜色 2 2 2 2 2 2 4" xfId="1897"/>
    <cellStyle name="标题 8 4 2 2 2" xfId="1898"/>
    <cellStyle name="20% - 强调文字颜色 1 3 2 2 4" xfId="1899"/>
    <cellStyle name="检查单元格 2 2 2 3 3" xfId="1900"/>
    <cellStyle name="计算 2 2 4 7 2" xfId="1901"/>
    <cellStyle name="输入 2 2 3 5 3 2" xfId="1902"/>
    <cellStyle name="20% - 强调文字颜色 1 2 3 6" xfId="1903"/>
    <cellStyle name="40% - 强调文字颜色 2 2 9" xfId="1904"/>
    <cellStyle name="输入 2 2 3 2 4 2 3 2" xfId="1905"/>
    <cellStyle name="计算 2 2 3 2 3 3 5" xfId="1906"/>
    <cellStyle name="20% - 强调文字颜色 1 2 4" xfId="1907"/>
    <cellStyle name="20% - 强调文字颜色 2 2 2 5 2 2" xfId="1908"/>
    <cellStyle name="强调文字颜色 5 3 2 2 2 3 2" xfId="1909"/>
    <cellStyle name="20% - 强调文字颜色 2 2 2 3 2 2 2" xfId="1910"/>
    <cellStyle name="常规 11 6" xfId="1911"/>
    <cellStyle name="汇总 3 4 3" xfId="1912"/>
    <cellStyle name="20% - 强调文字颜色 1 4 2 3 3 2" xfId="1913"/>
    <cellStyle name="40% - 强调文字颜色 1 2 2 3 2 3" xfId="1914"/>
    <cellStyle name="40% - 强调文字颜色 1 5 2 3 4" xfId="1915"/>
    <cellStyle name="40% - 强调文字颜色 2 2 9 2" xfId="1916"/>
    <cellStyle name="20% - 强调文字颜色 1 2 4 2" xfId="1917"/>
    <cellStyle name="20% - 强调文字颜色 2 2 2 5 2 2 2" xfId="1918"/>
    <cellStyle name="输出 2 3 2 4 6" xfId="1919"/>
    <cellStyle name="标题 1 5 2 4 3" xfId="1920"/>
    <cellStyle name="20% - 强调文字颜色 5 5 7" xfId="1921"/>
    <cellStyle name="20% - 强调文字颜色 2 2 2 3 2 2 2 2" xfId="1922"/>
    <cellStyle name="常规 11 6 2" xfId="1923"/>
    <cellStyle name="汇总 3 4 3 2" xfId="1924"/>
    <cellStyle name="20% - 强调文字颜色 1 4 2 3 3 2 2" xfId="1925"/>
    <cellStyle name="计算 5 3 3 3" xfId="1926"/>
    <cellStyle name="检查单元格 5 2 3 3 4" xfId="1927"/>
    <cellStyle name="40% - 强调文字颜色 1 2 2 3 2 3 2" xfId="1928"/>
    <cellStyle name="常规 4 2 5 2 3" xfId="1929"/>
    <cellStyle name="注释 2 2 3 2 10" xfId="1930"/>
    <cellStyle name="40% - 强调文字颜色 1 5 3" xfId="1931"/>
    <cellStyle name="常规 2 18 3 3 3" xfId="1932"/>
    <cellStyle name="40% - 强调文字颜色 2 2 9 2 2" xfId="1933"/>
    <cellStyle name="20% - 强调文字颜色 1 2 4 2 2" xfId="1934"/>
    <cellStyle name="20% - 强调文字颜色 2 3 6 4 4" xfId="1935"/>
    <cellStyle name="40% - 强调文字颜色 1 5 3 2" xfId="1936"/>
    <cellStyle name="40% - 强调文字颜色 2 2 9 2 2 2" xfId="1937"/>
    <cellStyle name="20% - 强调文字颜色 1 2 4 2 2 2" xfId="1938"/>
    <cellStyle name="汇总 5 2 5 2 4" xfId="1939"/>
    <cellStyle name="20% - 强调文字颜色 1 2 4 2 2 2 2" xfId="1940"/>
    <cellStyle name="强调文字颜色 4 5 4 6" xfId="1941"/>
    <cellStyle name="40% - 强调文字颜色 1 5 3 2 2" xfId="1942"/>
    <cellStyle name="汇总 4 2 2 3 2 5" xfId="1943"/>
    <cellStyle name="20% - 强调文字颜色 1 2 4 2 3" xfId="1944"/>
    <cellStyle name="注释 2 2 5 6 2 2" xfId="1945"/>
    <cellStyle name="标题 6 4 2 2 2 2" xfId="1946"/>
    <cellStyle name="差 2 2 4 3 2 2" xfId="1947"/>
    <cellStyle name="60% - 强调文字颜色 4 2 5 3 2" xfId="1948"/>
    <cellStyle name="常规 9 4 4" xfId="1949"/>
    <cellStyle name="常规 13 2 3 2 2" xfId="1950"/>
    <cellStyle name="注释 2 2 3 2 11" xfId="1951"/>
    <cellStyle name="常规 2 3 3 2 5 2" xfId="1952"/>
    <cellStyle name="40% - 强调文字颜色 1 5 4" xfId="1953"/>
    <cellStyle name="20% - 强调文字颜色 1 2 4 2 4" xfId="1954"/>
    <cellStyle name="常规 2 8 4 2 2" xfId="1955"/>
    <cellStyle name="输入 2 4 2 2" xfId="1956"/>
    <cellStyle name="40% - 强调文字颜色 1 5 5" xfId="1957"/>
    <cellStyle name="常规 9 4 5" xfId="1958"/>
    <cellStyle name="常规 13 2 3 2 3" xfId="1959"/>
    <cellStyle name="40% - 强调文字颜色 2 2 9 3" xfId="1960"/>
    <cellStyle name="20% - 强调文字颜色 1 2 4 3" xfId="1961"/>
    <cellStyle name="20% - 强调文字颜色 1 2 4 3 2" xfId="1962"/>
    <cellStyle name="40% - 强调文字颜色 1 6 3" xfId="1963"/>
    <cellStyle name="20% - 强调文字颜色 1 2 4 3 2 2" xfId="1964"/>
    <cellStyle name="40% - 强调文字颜色 1 6 3 2" xfId="1965"/>
    <cellStyle name="常规 9 5 3 2" xfId="1966"/>
    <cellStyle name="常规 2 13 2 3 4" xfId="1967"/>
    <cellStyle name="检查单元格 5 6 3" xfId="1968"/>
    <cellStyle name="注释 2 5 7 4" xfId="1969"/>
    <cellStyle name="强调文字颜色 2 2 2 2 2 3 2" xfId="1970"/>
    <cellStyle name="20% - 强调文字颜色 1 3 2 3 2" xfId="1971"/>
    <cellStyle name="20% - 强调文字颜色 1 2 4 4" xfId="1972"/>
    <cellStyle name="40% - 强调文字颜色 1 5 2 4 4" xfId="1973"/>
    <cellStyle name="20% - 强调文字颜色 1 2 5 2" xfId="1974"/>
    <cellStyle name="标题 4 2 6 2 2" xfId="1975"/>
    <cellStyle name="计算 3 3 3 4 2" xfId="1976"/>
    <cellStyle name="40% - 强调文字颜色 2 5 2 2 2 3" xfId="1977"/>
    <cellStyle name="常规 11 5 5 3 4" xfId="1978"/>
    <cellStyle name="汇总 3 4 4 2" xfId="1979"/>
    <cellStyle name="计算 5 3 4 3" xfId="1980"/>
    <cellStyle name="40% - 强调文字颜色 2 2 3 3 2 2 2" xfId="1981"/>
    <cellStyle name="注释 2 3 2 5 2 3" xfId="1982"/>
    <cellStyle name="差 2 3" xfId="1983"/>
    <cellStyle name="60% - 强调文字颜色 1 5 2 6" xfId="1984"/>
    <cellStyle name="20% - 强调文字颜色 1 3 6 3 2 3" xfId="1985"/>
    <cellStyle name="20% - 强调文字颜色 3 5 2 4 2 2" xfId="1986"/>
    <cellStyle name="常规 2 2 2 2 2 10" xfId="1987"/>
    <cellStyle name="常规 11 7 2" xfId="1988"/>
    <cellStyle name="20% - 强调文字颜色 1 2 6 3 2" xfId="1989"/>
    <cellStyle name="40% - 强调文字颜色 1 3 2 6" xfId="1990"/>
    <cellStyle name="汇总 4 2 9 2" xfId="1991"/>
    <cellStyle name="适中 6 3 2 2 3" xfId="1992"/>
    <cellStyle name="40% - 强调文字颜色 3 6 3" xfId="1993"/>
    <cellStyle name="输入 2 3 2 3 3 2 4" xfId="1994"/>
    <cellStyle name="强调文字颜色 2 2 2 4" xfId="1995"/>
    <cellStyle name="20% - 强调文字颜色 1 5" xfId="1996"/>
    <cellStyle name="标题 4 2 2 6 6" xfId="1997"/>
    <cellStyle name="20% - 强调文字颜色 3 2 2 3 4" xfId="1998"/>
    <cellStyle name="汇总 2 2 11 3 2 2" xfId="1999"/>
    <cellStyle name="60% - 强调文字颜色 6 2 3 4 3" xfId="2000"/>
    <cellStyle name="链接单元格 2 2 13" xfId="2001"/>
    <cellStyle name="20% - 强调文字颜色 1 2 5 2 2 2" xfId="2002"/>
    <cellStyle name="40% - 强调文字颜色 2 5 3 2" xfId="2003"/>
    <cellStyle name="汇总 3 4 4 2 2 2" xfId="2004"/>
    <cellStyle name="20% - 强调文字颜色 1 3 7 3" xfId="2005"/>
    <cellStyle name="输入 2 5 2 4" xfId="2006"/>
    <cellStyle name="差 3 4 2 2" xfId="2007"/>
    <cellStyle name="40% - 强调文字颜色 2 5 7" xfId="2008"/>
    <cellStyle name="常规 11 8 3 2 2" xfId="2009"/>
    <cellStyle name="强调文字颜色 2 2 2 4 2" xfId="2010"/>
    <cellStyle name="20% - 强调文字颜色 1 5 2" xfId="2011"/>
    <cellStyle name="汇总 2 2 11 3 2 2 2" xfId="2012"/>
    <cellStyle name="60% - 强调文字颜色 6 2 3 4 3 2" xfId="2013"/>
    <cellStyle name="20% - 强调文字颜色 1 2 5 2 2 2 2" xfId="2014"/>
    <cellStyle name="标题 2 2 2 2 3 3" xfId="2015"/>
    <cellStyle name="汇总 2 4 2 4 2 2 3" xfId="2016"/>
    <cellStyle name="40% - 强调文字颜色 2 5 3 2 2" xfId="2017"/>
    <cellStyle name="20% - 强调文字颜色 1 3 2 5 2" xfId="2018"/>
    <cellStyle name="强调文字颜色 5 2 3 2 2 3" xfId="2019"/>
    <cellStyle name="常规 22 2 2 2" xfId="2020"/>
    <cellStyle name="常规 17 2 2 2" xfId="2021"/>
    <cellStyle name="20% - 强调文字颜色 6 4 2 2 2 3 2" xfId="2022"/>
    <cellStyle name="20% - 强调文字颜色 6 2 2 2 2 3 2 2" xfId="2023"/>
    <cellStyle name="常规 2 19 2 2 4 2" xfId="2024"/>
    <cellStyle name="20% - 强调文字颜色 1 2 6 4" xfId="2025"/>
    <cellStyle name="40% - 强调文字颜色 5 2 2 4 2 2 2" xfId="2026"/>
    <cellStyle name="20% - 强调文字颜色 1 2 5 2 3" xfId="2027"/>
    <cellStyle name="60% - 强调文字颜色 4 2 6 3 2" xfId="2028"/>
    <cellStyle name="标题 4 2 2 3 2 2 2 2" xfId="2029"/>
    <cellStyle name="40% - 强调文字颜色 2 5 4" xfId="2030"/>
    <cellStyle name="常规 13 2 4 2 2" xfId="2031"/>
    <cellStyle name="20% - 强调文字颜色 3 2 2 4 4" xfId="2032"/>
    <cellStyle name="40% - 强调文字颜色 5 2 2 4 2 2 2 2" xfId="2033"/>
    <cellStyle name="20% - 强调文字颜色 1 2 5 2 3 2" xfId="2034"/>
    <cellStyle name="40% - 强调文字颜色 2 2 10" xfId="2035"/>
    <cellStyle name="40% - 强调文字颜色 2 5 4 2" xfId="2036"/>
    <cellStyle name="差 2 3 3 2" xfId="2037"/>
    <cellStyle name="常规 11 7 2 3 2" xfId="2038"/>
    <cellStyle name="常规 2 2 2 2 2 3 2 5" xfId="2039"/>
    <cellStyle name="20% - 强调文字颜色 5 3 12 2 2" xfId="2040"/>
    <cellStyle name="20% - 强调文字颜色 1 3 8 3" xfId="2041"/>
    <cellStyle name="强调文字颜色 2 2 3 4" xfId="2042"/>
    <cellStyle name="20% - 强调文字颜色 2 5" xfId="2043"/>
    <cellStyle name="20% - 强调文字颜色 4 3 10 3" xfId="2044"/>
    <cellStyle name="强调文字颜色 5 2 3 2 2 3 2" xfId="2045"/>
    <cellStyle name="20% - 强调文字颜色 1 3 2 5 2 2" xfId="2046"/>
    <cellStyle name="检查单元格 5 5 2 3" xfId="2047"/>
    <cellStyle name="常规 2 13 2 2 3 3" xfId="2048"/>
    <cellStyle name="20% - 强调文字颜色 1 2 5 2 4" xfId="2049"/>
    <cellStyle name="汇总 2 2 11 3 4" xfId="2050"/>
    <cellStyle name="标题 5 2 7 2 2 2" xfId="2051"/>
    <cellStyle name="常规 2 8 5 2 2" xfId="2052"/>
    <cellStyle name="输入 2 5 2 2" xfId="2053"/>
    <cellStyle name="40% - 强调文字颜色 2 5 5" xfId="2054"/>
    <cellStyle name="常规 13 2 4 2 3" xfId="2055"/>
    <cellStyle name="20% - 强调文字颜色 1 2 5 3" xfId="2056"/>
    <cellStyle name="40% - 强调文字颜色 3 5 3 2 2 2" xfId="2057"/>
    <cellStyle name="40% - 强调文字颜色 2 5 2 2 2 4" xfId="2058"/>
    <cellStyle name="常规 11 5 5 3 5" xfId="2059"/>
    <cellStyle name="注释 2 3 2 5 2 4" xfId="2060"/>
    <cellStyle name="差 2 4" xfId="2061"/>
    <cellStyle name="20% - 强调文字颜色 1 3 6 3 2 4" xfId="2062"/>
    <cellStyle name="常规 11 7 3" xfId="2063"/>
    <cellStyle name="输入 2 2 2 3 4 3" xfId="2064"/>
    <cellStyle name="注释 2 2 2 4 2 2 4" xfId="2065"/>
    <cellStyle name="20% - 强调文字颜色 1 3 6 3 2 2 2" xfId="2066"/>
    <cellStyle name="注释 2 3 2 5 2 2 2" xfId="2067"/>
    <cellStyle name="标题 1 5 2 5 2 2" xfId="2068"/>
    <cellStyle name="差 2 2 2" xfId="2069"/>
    <cellStyle name="60% - 强调文字颜色 1 5 2 5 2" xfId="2070"/>
    <cellStyle name="20% - 强调文字颜色 1 2 7 3" xfId="2071"/>
    <cellStyle name="常规 2 7 3 2 4" xfId="2072"/>
    <cellStyle name="注释 2 3 2 5 2 2 2 2" xfId="2073"/>
    <cellStyle name="差 2 2 2 2" xfId="2074"/>
    <cellStyle name="60% - 强调文字颜色 1 5 2 5 2 2" xfId="2075"/>
    <cellStyle name="20% - 强调文字颜色 1 2 5 3 2" xfId="2076"/>
    <cellStyle name="40% - 强调文字颜色 1 2 2 6" xfId="2077"/>
    <cellStyle name="40% - 强调文字颜色 2 6 3" xfId="2078"/>
    <cellStyle name="40% - 强调文字颜色 3 5 3 2 2 2 2" xfId="2079"/>
    <cellStyle name="计算 2 3 2 4 3 4" xfId="2080"/>
    <cellStyle name="20% - 强调文字颜色 1 2 7 3 2" xfId="2081"/>
    <cellStyle name="40% - 强调文字颜色 4 6 3" xfId="2082"/>
    <cellStyle name="40% - 强调文字颜色 1 4 2 6" xfId="2083"/>
    <cellStyle name="20% - 强调文字颜色 1 2 5 3 2 2" xfId="2084"/>
    <cellStyle name="20% - 强调文字颜色 3 2 3 3 4" xfId="2085"/>
    <cellStyle name="40% - 强调文字颜色 1 2 2 6 2" xfId="2086"/>
    <cellStyle name="40% - 强调文字颜色 2 6 3 2" xfId="2087"/>
    <cellStyle name="常规 2 14 2 3 4" xfId="2088"/>
    <cellStyle name="汇总 6 4" xfId="2089"/>
    <cellStyle name="注释 2 5 8 4" xfId="2090"/>
    <cellStyle name="链接单元格 2 5 2 2 3" xfId="2091"/>
    <cellStyle name="强调文字颜色 2 2 2 2 2 4 2" xfId="2092"/>
    <cellStyle name="20% - 强调文字颜色 1 3 2 4 2" xfId="2093"/>
    <cellStyle name="20% - 强调文字颜色 6 4 2 2 2 2 2" xfId="2094"/>
    <cellStyle name="常规 2 19 2 2 3 2" xfId="2095"/>
    <cellStyle name="20% - 强调文字颜色 1 2 5 4" xfId="2096"/>
    <cellStyle name="汇总 3 4 5" xfId="2097"/>
    <cellStyle name="40% - 强调文字颜色 2 2 3 3 2 3" xfId="2098"/>
    <cellStyle name="20% - 强调文字颜色 2 3 2 4 2 2 2" xfId="2099"/>
    <cellStyle name="20% - 强调文字颜色 3 5 2 4 3" xfId="2100"/>
    <cellStyle name="常规 11 8" xfId="2101"/>
    <cellStyle name="20% - 强调文字颜色 4 3 8 2" xfId="2102"/>
    <cellStyle name="注释 5 3 4 4" xfId="2103"/>
    <cellStyle name="常规 10 4 3 2" xfId="2104"/>
    <cellStyle name="20% - 强调文字颜色 3 2 3 5 2 2" xfId="2105"/>
    <cellStyle name="强调文字颜色 5 4 2 3 2 3 2" xfId="2106"/>
    <cellStyle name="计算 2 2 11 4" xfId="2107"/>
    <cellStyle name="60% - 强调文字颜色 1 4 5 3" xfId="2108"/>
    <cellStyle name="20% - 强调文字颜色 1 2 6" xfId="2109"/>
    <cellStyle name="标题 4 2 6 3" xfId="2110"/>
    <cellStyle name="20% - 强调文字颜色 1 5 2 2 3 2 2" xfId="2111"/>
    <cellStyle name="60% - 强调文字颜色 3 3 3 2 2" xfId="2112"/>
    <cellStyle name="计算 3 3 3 5" xfId="2113"/>
    <cellStyle name="40% - 强调文字颜色 1 3 2 2 2 3 2" xfId="2114"/>
    <cellStyle name="20% - 强调文字颜色 4 3 8 2 2" xfId="2115"/>
    <cellStyle name="强调文字颜色 3 2 2 5 3" xfId="2116"/>
    <cellStyle name="20% - 强调文字颜色 1 2 6 2" xfId="2117"/>
    <cellStyle name="标题 4 2 6 3 2" xfId="2118"/>
    <cellStyle name="40% - 强调文字颜色 5 6 2 4" xfId="2119"/>
    <cellStyle name="常规 2 17 2 2 6" xfId="2120"/>
    <cellStyle name="警告文本 4 2 7" xfId="2121"/>
    <cellStyle name="汇总 2 2 11" xfId="2122"/>
    <cellStyle name="20% - 强调文字颜色 3 2 2 2 4 2" xfId="2123"/>
    <cellStyle name="常规 2 12 9 2" xfId="2124"/>
    <cellStyle name="适中 2 3 4" xfId="2125"/>
    <cellStyle name="60% - 强调文字颜色 6 2 3 3 3 2" xfId="2126"/>
    <cellStyle name="40% - 强调文字颜色 2 5 2 2 2" xfId="2127"/>
    <cellStyle name="汇总 2 2 7 4 3" xfId="2128"/>
    <cellStyle name="20% - 强调文字颜色 2 3 10 2 3" xfId="2129"/>
    <cellStyle name="20% - 强调文字颜色 1 3 6 3 2" xfId="2130"/>
    <cellStyle name="注释 2 3 2 5 2" xfId="2131"/>
    <cellStyle name="标题 1 5 2 5" xfId="2132"/>
    <cellStyle name="差 2" xfId="2133"/>
    <cellStyle name="解释性文本 5" xfId="2134"/>
    <cellStyle name="40% - 强调文字颜色 2 3 2 6" xfId="2135"/>
    <cellStyle name="汇总 5 2 9 2" xfId="2136"/>
    <cellStyle name="20% - 强调文字颜色 1 6 4 4" xfId="2137"/>
    <cellStyle name="40% - 强调文字颜色 6 2 2 2 5 2 2" xfId="2138"/>
    <cellStyle name="强调文字颜色 4 5 4 2 4" xfId="2139"/>
    <cellStyle name="汇总 2 7 2 3 2 2" xfId="2140"/>
    <cellStyle name="输入 2 4 2 4" xfId="2141"/>
    <cellStyle name="差 3 3 2 2" xfId="2142"/>
    <cellStyle name="40% - 强调文字颜色 1 5 7" xfId="2143"/>
    <cellStyle name="常规 11 8 2 2 2" xfId="2144"/>
    <cellStyle name="常规 13 2 3 2 5" xfId="2145"/>
    <cellStyle name="20% - 强调文字颜色 2 3 7 3" xfId="2146"/>
    <cellStyle name="20% - 强调文字颜色 1 2 6 2 2 2" xfId="2147"/>
    <cellStyle name="20% - 强调文字颜色 3 3 2 3 4" xfId="2148"/>
    <cellStyle name="汇总 8 2 3" xfId="2149"/>
    <cellStyle name="输入 4 4 3 4" xfId="2150"/>
    <cellStyle name="差 5 3 3 2" xfId="2151"/>
    <cellStyle name="汇总 2 2 2 2 2 3" xfId="2152"/>
    <cellStyle name="20% - 强调文字颜色 4 2 2 2 2 2 2 2" xfId="2153"/>
    <cellStyle name="20% - 强调文字颜色 4 3 8 3" xfId="2154"/>
    <cellStyle name="20% - 强调文字颜色 3 3 4 2 2 2 2" xfId="2155"/>
    <cellStyle name="60% - 强调文字颜色 1 4 5 4" xfId="2156"/>
    <cellStyle name="20% - 强调文字颜色 1 2 7" xfId="2157"/>
    <cellStyle name="标题 4 2 6 4" xfId="2158"/>
    <cellStyle name="汇总 2 2 2 2 2 3 2" xfId="2159"/>
    <cellStyle name="60% - 强调文字颜色 5 4 2 2 3" xfId="2160"/>
    <cellStyle name="20% - 强调文字颜色 4 2 2 2 2 2 2 2 2" xfId="2161"/>
    <cellStyle name="输入 4 4 3 4 2" xfId="2162"/>
    <cellStyle name="差 5 3 3 2 2" xfId="2163"/>
    <cellStyle name="20% - 强调文字颜色 1 2 7 2" xfId="2164"/>
    <cellStyle name="常规 2 7 3 2 3 2" xfId="2165"/>
    <cellStyle name="20% - 强调文字颜色 5 3 9 5" xfId="2166"/>
    <cellStyle name="常规 11 4 4 5" xfId="2167"/>
    <cellStyle name="20% - 强调文字颜色 1 2 7 2 2" xfId="2168"/>
    <cellStyle name="20% - 强调文字颜色 1 2 7 2 2 2" xfId="2169"/>
    <cellStyle name="注释 2 2 3 4 2 2" xfId="2170"/>
    <cellStyle name="汇总 2 2 3 2 3 5 2" xfId="2171"/>
    <cellStyle name="20% - 强调文字颜色 2 4 2 3 2 3" xfId="2172"/>
    <cellStyle name="常规 11 4 4 5 2" xfId="2173"/>
    <cellStyle name="20% - 强调文字颜色 3 4 2 3 4" xfId="2174"/>
    <cellStyle name="20% - 强调文字颜色 3 2 3 2" xfId="2175"/>
    <cellStyle name="计算 2 5 5 3" xfId="2176"/>
    <cellStyle name="输出 2 3 9 4" xfId="2177"/>
    <cellStyle name="适中 4 3 2 3" xfId="2178"/>
    <cellStyle name="常规 2 2 7 4" xfId="2179"/>
    <cellStyle name="40% - 强调文字颜色 4 2 8 2" xfId="2180"/>
    <cellStyle name="汇总 2 7 3 3 2 2 2" xfId="2181"/>
    <cellStyle name="20% - 强调文字颜色 1 3 6 5 3" xfId="2182"/>
    <cellStyle name="百分比 2 3 2 2 2" xfId="2183"/>
    <cellStyle name="注释 2 2 3 4 2 2 2" xfId="2184"/>
    <cellStyle name="汇总 2 2 3 2 3 5 2 2" xfId="2185"/>
    <cellStyle name="20% - 强调文字颜色 2 4 2 3 2 3 2" xfId="2186"/>
    <cellStyle name="20% - 强调文字颜色 1 2 7 2 2 2 2" xfId="2187"/>
    <cellStyle name="输出 3 2 3 2" xfId="2188"/>
    <cellStyle name="20% - 强调文字颜色 6 2 11" xfId="2189"/>
    <cellStyle name="20% - 强调文字颜色 4 2 2 5 3 2" xfId="2190"/>
    <cellStyle name="60% - 强调文字颜色 1 10" xfId="2191"/>
    <cellStyle name="20% - 强调文字颜色 2 3 9 4" xfId="2192"/>
    <cellStyle name="输出 2 2 2 2 4 4 2" xfId="2193"/>
    <cellStyle name="标题 7 5 2 2" xfId="2194"/>
    <cellStyle name="标题 2 2 7 5" xfId="2195"/>
    <cellStyle name="20% - 强调文字颜色 4 2 2 2 3 2 3" xfId="2196"/>
    <cellStyle name="输出 5 2 2 3 2 4" xfId="2197"/>
    <cellStyle name="差 6 3 4" xfId="2198"/>
    <cellStyle name="60% - 强调文字颜色 6 2 2 4 2 2 2 2" xfId="2199"/>
    <cellStyle name="20% - 强调文字颜色 1 2 7 2 2 3" xfId="2200"/>
    <cellStyle name="20% - 强调文字颜色 3 4 3 3 2 2" xfId="2201"/>
    <cellStyle name="注释 2 2 3 4 2 3" xfId="2202"/>
    <cellStyle name="标题 3 7 3 2" xfId="2203"/>
    <cellStyle name="汇总 2 2 3 2 3 5 3" xfId="2204"/>
    <cellStyle name="20% - 强调文字颜色 2 4 2 3 2 4" xfId="2205"/>
    <cellStyle name="输出 2 2 8 2 2 2" xfId="2206"/>
    <cellStyle name="20% - 强调文字颜色 1 3 11 2 2" xfId="2207"/>
    <cellStyle name="常规 23 2 2 3 3" xfId="2208"/>
    <cellStyle name="常规 18 2 2 3 3" xfId="2209"/>
    <cellStyle name="40% - 强调文字颜色 4 2 2 6 2" xfId="2210"/>
    <cellStyle name="百分比 3 2 2 2 2" xfId="2211"/>
    <cellStyle name="20% - 强调文字颜色 6 2 3 3 4" xfId="2212"/>
    <cellStyle name="汇总 2 2 5 6 2 4" xfId="2213"/>
    <cellStyle name="60% - 强调文字颜色 6 4 2 2" xfId="2214"/>
    <cellStyle name="标题 3 4 2 5 2" xfId="2215"/>
    <cellStyle name="20% - 强调文字颜色 4 2 7 3 2" xfId="2216"/>
    <cellStyle name="20% - 强调文字颜色 1 2 7 2 2 4" xfId="2217"/>
    <cellStyle name="注释 2 2 3 4 2 4" xfId="2218"/>
    <cellStyle name="20% - 强调文字颜色 2 2 8 2 2 2" xfId="2219"/>
    <cellStyle name="汇总 4 2 5 2 3 2" xfId="2220"/>
    <cellStyle name="注释 2 2 3 4 3" xfId="2221"/>
    <cellStyle name="汇总 2 2 3 2 3 6" xfId="2222"/>
    <cellStyle name="40% - 强调文字颜色 3 2 3 3 2" xfId="2223"/>
    <cellStyle name="20% - 强调文字颜色 1 2 7 2 3" xfId="2224"/>
    <cellStyle name="常规 11 4 4 6 2" xfId="2225"/>
    <cellStyle name="20% - 强调文字颜色 3 4 2 4 4" xfId="2226"/>
    <cellStyle name="注释 2 2 3 4 3 2" xfId="2227"/>
    <cellStyle name="40% - 强调文字颜色 3 2 3 3 2 2" xfId="2228"/>
    <cellStyle name="40% - 强调文字颜色 2 2 2 3 2 4" xfId="2229"/>
    <cellStyle name="20% - 强调文字颜色 1 2 7 2 3 2" xfId="2230"/>
    <cellStyle name="百分比 2 11 2" xfId="2231"/>
    <cellStyle name="注释 2 2 3 4 5" xfId="2232"/>
    <cellStyle name="输入 2 14 3" xfId="2233"/>
    <cellStyle name="40% - 强调文字颜色 3 2 3 3 4" xfId="2234"/>
    <cellStyle name="20% - 强调文字颜色 1 2 7 2 5" xfId="2235"/>
    <cellStyle name="20% - 强调文字颜色 1 2 7 3 2 2" xfId="2236"/>
    <cellStyle name="20% - 强调文字颜色 1 3 9 2 4" xfId="2237"/>
    <cellStyle name="60% - 强调文字颜色 5 2 3 5" xfId="2238"/>
    <cellStyle name="20% - 强调文字颜色 1 2 7 3 2 2 2" xfId="2239"/>
    <cellStyle name="差 2 2 2 2 2 3" xfId="2240"/>
    <cellStyle name="40% - 强调文字颜色 2 2 2 4 2 2 2" xfId="2241"/>
    <cellStyle name="常规 3 4" xfId="2242"/>
    <cellStyle name="常规 11 4 5 5 3" xfId="2243"/>
    <cellStyle name="20% - 强调文字颜色 2 2 2 2 3 2 3 2" xfId="2244"/>
    <cellStyle name="20% - 强调文字颜色 1 2 7 3 2 3" xfId="2245"/>
    <cellStyle name="注释 2 2 3 5 2 3" xfId="2246"/>
    <cellStyle name="标题 3 8 3 2" xfId="2247"/>
    <cellStyle name="汇总 2 2 3 2 4 5 3" xfId="2248"/>
    <cellStyle name="60% - 强调文字颜色 5 3 2 2 2" xfId="2249"/>
    <cellStyle name="20% - 强调文字颜色 1 5 4 2 2 2 2" xfId="2250"/>
    <cellStyle name="强调文字颜色 4 3 3 2 3" xfId="2251"/>
    <cellStyle name="输入 2 3 2 6 3" xfId="2252"/>
    <cellStyle name="输出 2 4 2 4 2 5" xfId="2253"/>
    <cellStyle name="强调文字颜色 5 2" xfId="2254"/>
    <cellStyle name="计算 2 4 4 2 2 2" xfId="2255"/>
    <cellStyle name="20% - 强调文字颜色 1 3 12 2 2" xfId="2256"/>
    <cellStyle name="常规 23 2 3 3 3" xfId="2257"/>
    <cellStyle name="常规 18 2 3 3 3" xfId="2258"/>
    <cellStyle name="20% - 强调文字颜色 2 2 7 5 3" xfId="2259"/>
    <cellStyle name="20% - 强调文字颜色 5 5 2 2 3 2" xfId="2260"/>
    <cellStyle name="标题 1 2 3 5 2 2 2" xfId="2261"/>
    <cellStyle name="40% - 强调文字颜色 5 3 2 2 2 3" xfId="2262"/>
    <cellStyle name="20% - 强调文字颜色 1 2 7 3 2 4" xfId="2263"/>
    <cellStyle name="注释 2 2 3 5 2 4" xfId="2264"/>
    <cellStyle name="标题 3 8 3 3" xfId="2265"/>
    <cellStyle name="差 2 2 2 2 2 4" xfId="2266"/>
    <cellStyle name="60% - 强调文字颜色 3 3 2 2 3 2" xfId="2267"/>
    <cellStyle name="常规 3 5" xfId="2268"/>
    <cellStyle name="计算 3 2 3 6 2" xfId="2269"/>
    <cellStyle name="输入 2 3 3 4 2 2" xfId="2270"/>
    <cellStyle name="常规 11 4 5 5 4" xfId="2271"/>
    <cellStyle name="差 3 2 3 2 2 2" xfId="2272"/>
    <cellStyle name="40% - 强调文字颜色 3 3 6 2 2" xfId="2273"/>
    <cellStyle name="60% - 强调文字颜色 5 3 2 4" xfId="2274"/>
    <cellStyle name="20% - 强调文字颜色 2 5 5 2 2 2" xfId="2275"/>
    <cellStyle name="输出 2 10 2 2 3" xfId="2276"/>
    <cellStyle name="输出 2 2 2 8 4" xfId="2277"/>
    <cellStyle name="20% - 强调文字颜色 6 3 10 2 2" xfId="2278"/>
    <cellStyle name="注释 2 2 3 5 3 2" xfId="2279"/>
    <cellStyle name="40% - 强调文字颜色 3 2 3 4 2 2" xfId="2280"/>
    <cellStyle name="40% - 强调文字颜色 2 2 2 4 2 4" xfId="2281"/>
    <cellStyle name="20% - 强调文字颜色 1 2 7 3 3 2" xfId="2282"/>
    <cellStyle name="注释 2 2 3 5 4" xfId="2283"/>
    <cellStyle name="输入 2 15 2" xfId="2284"/>
    <cellStyle name="汇总 2 2 3 2 4 7" xfId="2285"/>
    <cellStyle name="40% - 强调文字颜色 3 2 3 4 3" xfId="2286"/>
    <cellStyle name="20% - 强调文字颜色 1 2 7 3 4" xfId="2287"/>
    <cellStyle name="输入 2 7 3 2" xfId="2288"/>
    <cellStyle name="40% - 强调文字颜色 4 6 5" xfId="2289"/>
    <cellStyle name="40% - 强调文字颜色 1 2 3 2 3 2 2" xfId="2290"/>
    <cellStyle name="常规 7 2 2 4 2 2" xfId="2291"/>
    <cellStyle name="20% - 强调文字颜色 1 2 7 4" xfId="2292"/>
    <cellStyle name="20% - 强调文字颜色 3 2 3 4 4" xfId="2293"/>
    <cellStyle name="40% - 强调文字颜色 2 6 4 2" xfId="2294"/>
    <cellStyle name="60% - 强调文字颜色 3 3 2 4" xfId="2295"/>
    <cellStyle name="计算 2 2 3 2 4 2 2 2 2" xfId="2296"/>
    <cellStyle name="常规 2 7 2 5 2 3" xfId="2297"/>
    <cellStyle name="20% - 强调文字颜色 2 5 3 2 2 2" xfId="2298"/>
    <cellStyle name="20% - 强调文字颜色 1 5 2 2 2 4" xfId="2299"/>
    <cellStyle name="汇总 2 4 2 2 2 2 2 3" xfId="2300"/>
    <cellStyle name="20% - 强调文字颜色 6 2 5 3" xfId="2301"/>
    <cellStyle name="汇总 2 2 5 8 2" xfId="2302"/>
    <cellStyle name="20% - 强调文字颜色 1 2 7 4 2" xfId="2303"/>
    <cellStyle name="注释 2 2 3 6 2" xfId="2304"/>
    <cellStyle name="常规 2 4 4 4 2 5" xfId="2305"/>
    <cellStyle name="汇总 2 2 3 2 5 5" xfId="2306"/>
    <cellStyle name="20% - 强调文字颜色 5 2 4 2 3" xfId="2307"/>
    <cellStyle name="常规 7 4 2 2 3 3" xfId="2308"/>
    <cellStyle name="20% - 强调文字颜色 1 2 7 4 2 2" xfId="2309"/>
    <cellStyle name="20% - 强调文字颜色 5 2 4 2 3 2" xfId="2310"/>
    <cellStyle name="适中 2 2 8" xfId="2311"/>
    <cellStyle name="40% - 强调文字颜色 1 3 10 3" xfId="2312"/>
    <cellStyle name="强调文字颜色 2 2 3 2 2 2" xfId="2313"/>
    <cellStyle name="20% - 强调文字颜色 2 3 2 2" xfId="2314"/>
    <cellStyle name="20% - 强调文字颜色 2 5 5 3 2" xfId="2315"/>
    <cellStyle name="40% - 强调文字颜色 3 3 7 2" xfId="2316"/>
    <cellStyle name="20% - 强调文字颜色 6 3 11 2" xfId="2317"/>
    <cellStyle name="20% - 强调文字颜色 5 2 4 2 4" xfId="2318"/>
    <cellStyle name="注释 2 2 3 6 3" xfId="2319"/>
    <cellStyle name="汇总 2 8 4 2 2 2" xfId="2320"/>
    <cellStyle name="40% - 强调文字颜色 3 2 3 5 2" xfId="2321"/>
    <cellStyle name="20% - 强调文字颜色 1 2 7 4 3" xfId="2322"/>
    <cellStyle name="20% - 强调文字颜色 5 4 2 2 2 2" xfId="2323"/>
    <cellStyle name="20% - 强调文字颜色 1 2 7 4 4" xfId="2324"/>
    <cellStyle name="注释 5 2 3 3 2 2" xfId="2325"/>
    <cellStyle name="20% - 强调文字颜色 5 4 2 2 2 3" xfId="2326"/>
    <cellStyle name="强调文字颜色 2 2 3 2 2 3" xfId="2327"/>
    <cellStyle name="20% - 强调文字颜色 2 3 2 3" xfId="2328"/>
    <cellStyle name="40% - 强调文字颜色 3 3 7 3" xfId="2329"/>
    <cellStyle name="20% - 强调文字颜色 6 3 11 3" xfId="2330"/>
    <cellStyle name="差 2 4 4" xfId="2331"/>
    <cellStyle name="60% - 强调文字颜色 4 3 2 2" xfId="2332"/>
    <cellStyle name="常规 11 7 3 4" xfId="2333"/>
    <cellStyle name="20% - 强调文字颜色 1 5 3 2 2 2" xfId="2334"/>
    <cellStyle name="注释 4 2 2 3 3" xfId="2335"/>
    <cellStyle name="40% - 强调文字颜色 5 2 2 2 2" xfId="2336"/>
    <cellStyle name="20% - 强调文字颜色 1 2 7 5" xfId="2337"/>
    <cellStyle name="好 2 3 2 2 2" xfId="2338"/>
    <cellStyle name="常规 7 2 2 4 2 3" xfId="2339"/>
    <cellStyle name="解释性文本 3 2 4 2 2" xfId="2340"/>
    <cellStyle name="强调文字颜色 3 3 3 2" xfId="2341"/>
    <cellStyle name="差 2 2 2 4" xfId="2342"/>
    <cellStyle name="常规 22 2 3 3" xfId="2343"/>
    <cellStyle name="常规 17 2 3 3" xfId="2344"/>
    <cellStyle name="输出 3 3 3 4 2" xfId="2345"/>
    <cellStyle name="常规 2 10 3 2" xfId="2346"/>
    <cellStyle name="60% - 强调文字颜色 6 2 7 2 2" xfId="2347"/>
    <cellStyle name="注释 2 2 3 7 2" xfId="2348"/>
    <cellStyle name="汇总 2 2 3 2 6 5" xfId="2349"/>
    <cellStyle name="注释 4 2 2 3 3 2" xfId="2350"/>
    <cellStyle name="40% - 强调文字颜色 5 2 2 2 2 2" xfId="2351"/>
    <cellStyle name="20% - 强调文字颜色 1 2 7 5 2" xfId="2352"/>
    <cellStyle name="好 2 3 2 2 2 2" xfId="2353"/>
    <cellStyle name="20% - 强调文字颜色 1 2 7 5 3" xfId="2354"/>
    <cellStyle name="好 2 3 2 2 2 3" xfId="2355"/>
    <cellStyle name="输入 2 2 2 2 10 2" xfId="2356"/>
    <cellStyle name="20% - 强调文字颜色 5 4 2 2 3 2" xfId="2357"/>
    <cellStyle name="标题 1 2 2 5 2 2 2" xfId="2358"/>
    <cellStyle name="百分比 2 2 3 2 2" xfId="2359"/>
    <cellStyle name="40% - 强调文字颜色 5 2 2 2 2 3" xfId="2360"/>
    <cellStyle name="强调文字颜色 2 2 3 2 3 2" xfId="2361"/>
    <cellStyle name="常规 3 5 8 2 2 3" xfId="2362"/>
    <cellStyle name="计算 2 2 3 2 2 2 2" xfId="2363"/>
    <cellStyle name="20% - 强调文字颜色 2 3 3 2" xfId="2364"/>
    <cellStyle name="40% - 强调文字颜色 3 3 8 2" xfId="2365"/>
    <cellStyle name="汇总 2 7 3 2 3 2 2" xfId="2366"/>
    <cellStyle name="20% - 强调文字颜色 6 5 2 2 3" xfId="2367"/>
    <cellStyle name="输入 2 2 2 2 9 2 4" xfId="2368"/>
    <cellStyle name="计算 3 4 4 2 2" xfId="2369"/>
    <cellStyle name="20% - 强调文字颜色 6 3 12 2" xfId="2370"/>
    <cellStyle name="20% - 强调文字颜色 1 2 8" xfId="2371"/>
    <cellStyle name="常规 11 4 5 2 2 3 2" xfId="2372"/>
    <cellStyle name="40% - 强调文字颜色 1 4 2 3 2 3 2" xfId="2373"/>
    <cellStyle name="计算 2 5 2 5 2" xfId="2374"/>
    <cellStyle name="60% - 强调文字颜色 3 3 3 2 4" xfId="2375"/>
    <cellStyle name="差 3 2 4 2 3" xfId="2376"/>
    <cellStyle name="20% - 强调文字颜色 2 2 9" xfId="2377"/>
    <cellStyle name="注释 2 2 2 3 4 2 3 2" xfId="2378"/>
    <cellStyle name="40% - 强调文字颜色 3 2 2 2 3 2 3 2" xfId="2379"/>
    <cellStyle name="常规 2 2 3 2 4 2 3" xfId="2380"/>
    <cellStyle name="20% - 强调文字颜色 1 2 8 2" xfId="2381"/>
    <cellStyle name="20% - 强调文字颜色 2 2 9 2" xfId="2382"/>
    <cellStyle name="20% - 强调文字颜色 1 2 8 2 2" xfId="2383"/>
    <cellStyle name="20% - 强调文字颜色 4 3 7 3" xfId="2384"/>
    <cellStyle name="注释 5 3 3 5" xfId="2385"/>
    <cellStyle name="常规 10 4 2 3" xfId="2386"/>
    <cellStyle name="20% - 强调文字颜色 2 2 9 2 2" xfId="2387"/>
    <cellStyle name="汇总 3 3 6" xfId="2388"/>
    <cellStyle name="20% - 强调文字颜色 1 2 8 2 2 2" xfId="2389"/>
    <cellStyle name="常规 11 5 4 5 2" xfId="2390"/>
    <cellStyle name="20% - 强调文字颜色 3 5 2 3 4" xfId="2391"/>
    <cellStyle name="常规 10 9" xfId="2392"/>
    <cellStyle name="20% - 强调文字颜色 1 3 2 4 2 2" xfId="2393"/>
    <cellStyle name="检查单元格 5 4 2 3" xfId="2394"/>
    <cellStyle name="强调文字颜色 2 5 4 3 2 2" xfId="2395"/>
    <cellStyle name="常规 2 7 3 3 4" xfId="2396"/>
    <cellStyle name="差 2 2 3 2" xfId="2397"/>
    <cellStyle name="常规 2 2 2 2 2 2 2 5" xfId="2398"/>
    <cellStyle name="20% - 强调文字颜色 5 3 11 2 2" xfId="2399"/>
    <cellStyle name="20% - 强调文字颜色 1 2 8 3" xfId="2400"/>
    <cellStyle name="20% - 强调文字颜色 1 2 9" xfId="2401"/>
    <cellStyle name="20% - 强调文字颜色 6 2 7 2 5" xfId="2402"/>
    <cellStyle name="20% - 强调文字颜色 2 3 9" xfId="2403"/>
    <cellStyle name="20% - 强调文字颜色 1 2 9 2" xfId="2404"/>
    <cellStyle name="40% - 强调文字颜色 5 5 3 3 2 2" xfId="2405"/>
    <cellStyle name="40% - 强调文字颜色 4 5 2 3 2 4" xfId="2406"/>
    <cellStyle name="常规 2 7 2 2 2 2 2" xfId="2407"/>
    <cellStyle name="汇总 2 2 2 2 2 5 2" xfId="2408"/>
    <cellStyle name="60% - 强调文字颜色 5 4 2 4 3" xfId="2409"/>
    <cellStyle name="强调文字颜色 6 4 4 2 2" xfId="2410"/>
    <cellStyle name="20% - 强调文字颜色 2 3 2 2 2 3" xfId="2411"/>
    <cellStyle name="20% - 强调文字颜色 2 5 2 3 4" xfId="2412"/>
    <cellStyle name="20% - 强调文字颜色 2 3 9 2" xfId="2413"/>
    <cellStyle name="20% - 强调文字颜色 1 2 9 2 2" xfId="2414"/>
    <cellStyle name="60% - 强调文字颜色 4 2 3 3" xfId="2415"/>
    <cellStyle name="常规 11 6 4 5" xfId="2416"/>
    <cellStyle name="汇总 2 2 2 2 2 5 2 2" xfId="2417"/>
    <cellStyle name="60% - 强调文字颜色 5 4 2 4 3 2" xfId="2418"/>
    <cellStyle name="强调文字颜色 6 4 4 2 2 2" xfId="2419"/>
    <cellStyle name="20% - 强调文字颜色 5 2 2 7" xfId="2420"/>
    <cellStyle name="20% - 强调文字颜色 2 3 2 2 2 3 2" xfId="2421"/>
    <cellStyle name="60% - 强调文字颜色 5 2 2 4 2 2 2" xfId="2422"/>
    <cellStyle name="20% - 强调文字颜色 1 3 2 4 3 2" xfId="2423"/>
    <cellStyle name="检查单元格 5 4 3 3" xfId="2424"/>
    <cellStyle name="检查单元格 2 2 2 5 2 2" xfId="2425"/>
    <cellStyle name="汇总 2 2 7 7" xfId="2426"/>
    <cellStyle name="20% - 强调文字颜色 2 3 10 5" xfId="2427"/>
    <cellStyle name="常规 2 7 2 2 2 2 3" xfId="2428"/>
    <cellStyle name="40% - 强调文字颜色 4 3 8 2 2 2" xfId="2429"/>
    <cellStyle name="60% - 强调文字颜色 4 2 2 2 2 2 3 2" xfId="2430"/>
    <cellStyle name="常规 3 5 2 5 2 3" xfId="2431"/>
    <cellStyle name="20% - 强调文字颜色 3 3 3 2 2 2" xfId="2432"/>
    <cellStyle name="汇总 2 2 2 2 2 5 3" xfId="2433"/>
    <cellStyle name="60% - 强调文字颜色 5 4 2 4 4" xfId="2434"/>
    <cellStyle name="强调文字颜色 6 4 4 2 3" xfId="2435"/>
    <cellStyle name="20% - 强调文字颜色 2 3 2 2 2 4" xfId="2436"/>
    <cellStyle name="20% - 强调文字颜色 1 2 9 3" xfId="2437"/>
    <cellStyle name="40% - 强调文字颜色 6 2 3 3 4" xfId="2438"/>
    <cellStyle name="汇总 2 8 3 2" xfId="2439"/>
    <cellStyle name="常规 4 4 5 4" xfId="2440"/>
    <cellStyle name="20% - 强调文字颜色 4 2 7 2 5" xfId="2441"/>
    <cellStyle name="常规 6 7 4" xfId="2442"/>
    <cellStyle name="40% - 强调文字颜色 6 4 6 2" xfId="2443"/>
    <cellStyle name="输入 2 3 2 3 3 2 2" xfId="2444"/>
    <cellStyle name="强调文字颜色 2 2 2 2" xfId="2445"/>
    <cellStyle name="输出 2 2 4 4 2 2 4" xfId="2446"/>
    <cellStyle name="20% - 强调文字颜色 1 3" xfId="2447"/>
    <cellStyle name="20% - 强调文字颜色 4 2 11 4" xfId="2448"/>
    <cellStyle name="40% - 强调文字颜色 4 2 3 3 2 2 2" xfId="2449"/>
    <cellStyle name="汇总 2 7 3 2 2 4" xfId="2450"/>
    <cellStyle name="20% - 强调文字颜色 6 3 2 2 2 2" xfId="2451"/>
    <cellStyle name="20% - 强调文字颜色 2 2 5" xfId="2452"/>
    <cellStyle name="标题 4 3 6 2" xfId="2453"/>
    <cellStyle name="60% - 强调文字颜色 1 2 3 2 2 3" xfId="2454"/>
    <cellStyle name="60% - 强调文字颜色 5 2 2 2 4 2 2 2" xfId="2455"/>
    <cellStyle name="40% - 强调文字颜色 1 4 3 2 3 2" xfId="2456"/>
    <cellStyle name="计算 3 4 3 4" xfId="2457"/>
    <cellStyle name="20% - 强调文字颜色 1 3 10 2 2" xfId="2458"/>
    <cellStyle name="20% - 强调文字颜色 6 2 2 3 4" xfId="2459"/>
    <cellStyle name="汇总 2 2 5 5 2 4" xfId="2460"/>
    <cellStyle name="60% - 强调文字颜色 6 3 2 2" xfId="2461"/>
    <cellStyle name="20% - 强调文字颜色 1 5 5 2 2 2" xfId="2462"/>
    <cellStyle name="60% - 强调文字颜色 3 4" xfId="2463"/>
    <cellStyle name="强调文字颜色 2 2 2 4 2 3" xfId="2464"/>
    <cellStyle name="20% - 强调文字颜色 1 5 2 3" xfId="2465"/>
    <cellStyle name="输出 2 7 3 2 3 2" xfId="2466"/>
    <cellStyle name="20% - 强调文字颜色 2 2 11 3 2" xfId="2467"/>
    <cellStyle name="20% - 强调文字颜色 6 3 2 2 2 2 2" xfId="2468"/>
    <cellStyle name="标题 4 3 6 2 2" xfId="2469"/>
    <cellStyle name="链接单元格 7 6" xfId="2470"/>
    <cellStyle name="20% - 强调文字颜色 2 2 5 2" xfId="2471"/>
    <cellStyle name="标题 5 2 2 2 3 3" xfId="2472"/>
    <cellStyle name="强调文字颜色 2 2 6 5" xfId="2473"/>
    <cellStyle name="20% - 强调文字颜色 5 6" xfId="2474"/>
    <cellStyle name="20% - 强调文字颜色 1 3 10 2 2 2" xfId="2475"/>
    <cellStyle name="20% - 强调文字颜色 6 3 2 2 2 3" xfId="2476"/>
    <cellStyle name="20% - 强调文字颜色 2 2 6" xfId="2477"/>
    <cellStyle name="20% - 强调文字颜色 1 3 10 2 3" xfId="2478"/>
    <cellStyle name="常规 4 3 2 2 2 2" xfId="2479"/>
    <cellStyle name="汇总 2 2 2 3 2 3" xfId="2480"/>
    <cellStyle name="20% - 强调文字颜色 4 2 2 2 2 3 2 2" xfId="2481"/>
    <cellStyle name="差 5 4 3 2" xfId="2482"/>
    <cellStyle name="注释 2 7 2 2 3 2" xfId="2483"/>
    <cellStyle name="百分比 2 2 2 6" xfId="2484"/>
    <cellStyle name="20% - 强调文字颜色 6 3 2 2 2 4" xfId="2485"/>
    <cellStyle name="20% - 强调文字颜色 2 2 7" xfId="2486"/>
    <cellStyle name="40% - 强调文字颜色 2 4 4 2 3 2" xfId="2487"/>
    <cellStyle name="60% - 强调文字颜色 3 3 4 2 3" xfId="2488"/>
    <cellStyle name="标题 3 2 2 3 3 2 2" xfId="2489"/>
    <cellStyle name="汇总 2 5 2 4 3 2 2 2" xfId="2490"/>
    <cellStyle name="计算 3 4 3 6" xfId="2491"/>
    <cellStyle name="输入 2 3 5 4 2" xfId="2492"/>
    <cellStyle name="差 3 2 5 2 2" xfId="2493"/>
    <cellStyle name="20% - 强调文字颜色 1 3 10 2 4" xfId="2494"/>
    <cellStyle name="常规 4 3 2 2 2 3" xfId="2495"/>
    <cellStyle name="常规 5 4 2 2 3" xfId="2496"/>
    <cellStyle name="注释 2 2 2 3 5 2 2" xfId="2497"/>
    <cellStyle name="40% - 强调文字颜色 3 2 2 2 4 2 2" xfId="2498"/>
    <cellStyle name="20% - 强调文字颜色 1 3 10 3" xfId="2499"/>
    <cellStyle name="20% - 强调文字颜色 1 3 4 2 2 2 2" xfId="2500"/>
    <cellStyle name="20% - 强调文字颜色 6 3 2 2 3" xfId="2501"/>
    <cellStyle name="汇总 5 2 2 3 2 5" xfId="2502"/>
    <cellStyle name="40% - 强调文字颜色 1 3 8 2" xfId="2503"/>
    <cellStyle name="40% - 强调文字颜色 1 4 3 2 4" xfId="2504"/>
    <cellStyle name="常规 9 2 8 2" xfId="2505"/>
    <cellStyle name="好 3 2 2 2 2 3" xfId="2506"/>
    <cellStyle name="20% - 强调文字颜色 6 3 2 2 3 2" xfId="2507"/>
    <cellStyle name="计算 2 2 3 2 2 4" xfId="2508"/>
    <cellStyle name="强调文字颜色 2 2 3 2 5" xfId="2509"/>
    <cellStyle name="20% - 强调文字颜色 2 3 5" xfId="2510"/>
    <cellStyle name="40% - 强调文字颜色 1 3 8 2 2" xfId="2511"/>
    <cellStyle name="常规 43" xfId="2512"/>
    <cellStyle name="常规 38" xfId="2513"/>
    <cellStyle name="20% - 强调文字颜色 1 3 10 3 2" xfId="2514"/>
    <cellStyle name="检查单元格 4 2 2 2" xfId="2515"/>
    <cellStyle name="20% - 强调文字颜色 6 2 2 4 4" xfId="2516"/>
    <cellStyle name="60% - 强调文字颜色 6 3 3 2" xfId="2517"/>
    <cellStyle name="输出 2 2 4 3 4 2" xfId="2518"/>
    <cellStyle name="20% - 强调文字颜色 1 3 10 4" xfId="2519"/>
    <cellStyle name="20% - 强调文字颜色 3 2 13 2 2" xfId="2520"/>
    <cellStyle name="输出 2 2 8 2" xfId="2521"/>
    <cellStyle name="计算 2 2 2 2 4 2 3 2" xfId="2522"/>
    <cellStyle name="20% - 强调文字颜色 1 3 11" xfId="2523"/>
    <cellStyle name="注释 2 4 10 2" xfId="2524"/>
    <cellStyle name="60% - 强调文字颜色 6 4" xfId="2525"/>
    <cellStyle name="60% - 强调文字颜色 2 5 2 3 2 2 2" xfId="2526"/>
    <cellStyle name="20% - 强调文字颜色 1 5 5 3" xfId="2527"/>
    <cellStyle name="20% - 强调文字颜色 4 2 4 2 4" xfId="2528"/>
    <cellStyle name="20% - 强调文字颜色 5 3 2 2 2 2" xfId="2529"/>
    <cellStyle name="汇总 5 2 5 7" xfId="2530"/>
    <cellStyle name="汇总 2 7 4 2 2 2" xfId="2531"/>
    <cellStyle name="40% - 强调文字颜色 2 2 3 5 2" xfId="2532"/>
    <cellStyle name="20% - 强调文字颜色 3 5 4 4" xfId="2533"/>
    <cellStyle name="40% - 强调文字颜色 6 3 7 2 2 2" xfId="2534"/>
    <cellStyle name="常规 21 2 3 2 3" xfId="2535"/>
    <cellStyle name="常规 16 2 3 2 3" xfId="2536"/>
    <cellStyle name="标题 9 2 3" xfId="2537"/>
    <cellStyle name="解释性文本 2 2 4 6" xfId="2538"/>
    <cellStyle name="输出 2 2 8 2 2" xfId="2539"/>
    <cellStyle name="20% - 强调文字颜色 1 3 11 2" xfId="2540"/>
    <cellStyle name="40% - 强调文字颜色 4 2 2 6" xfId="2541"/>
    <cellStyle name="百分比 3 2 2 2" xfId="2542"/>
    <cellStyle name="常规 2 3 3 10" xfId="2543"/>
    <cellStyle name="20% - 强调文字颜色 1 5 5 3 2" xfId="2544"/>
    <cellStyle name="60% - 强调文字颜色 6 4 2" xfId="2545"/>
    <cellStyle name="60% - 强调文字颜色 2 5 2 3 2 2 2 2" xfId="2546"/>
    <cellStyle name="标题 3 4 2 5" xfId="2547"/>
    <cellStyle name="20% - 强调文字颜色 2 2 2 4 3 2 2" xfId="2548"/>
    <cellStyle name="输出 2 2 3 4 6" xfId="2549"/>
    <cellStyle name="输出 2 2 8 2 3" xfId="2550"/>
    <cellStyle name="20% - 强调文字颜色 1 3 11 3" xfId="2551"/>
    <cellStyle name="40% - 强调文字颜色 4 2 2 7" xfId="2552"/>
    <cellStyle name="常规 2 3 3 11" xfId="2553"/>
    <cellStyle name="输出 2 2 8 2 4" xfId="2554"/>
    <cellStyle name="输出 2 2 4 3 5 2" xfId="2555"/>
    <cellStyle name="20% - 强调文字颜色 1 3 11 4" xfId="2556"/>
    <cellStyle name="20% - 强调文字颜色 1 3 3 2 2 2 2" xfId="2557"/>
    <cellStyle name="20% - 强调文字颜色 5 3 2 2 3" xfId="2558"/>
    <cellStyle name="检查单元格 6 2 2 3 2" xfId="2559"/>
    <cellStyle name="汇总 2 7 4 2 3" xfId="2560"/>
    <cellStyle name="40% - 强调文字颜色 2 2 3 6" xfId="2561"/>
    <cellStyle name="计算 2 4 4 2" xfId="2562"/>
    <cellStyle name="输出 2 2 8 3" xfId="2563"/>
    <cellStyle name="20% - 强调文字颜色 1 3 12" xfId="2564"/>
    <cellStyle name="40% - 强调文字颜色 6 2 2 2 4 3 2" xfId="2565"/>
    <cellStyle name="强调文字颜色 4 5 3 3 4" xfId="2566"/>
    <cellStyle name="输入 2 5 2 7 4" xfId="2567"/>
    <cellStyle name="汇总 2 7 2 2 3 2" xfId="2568"/>
    <cellStyle name="60% - 强调文字颜色 6 5" xfId="2569"/>
    <cellStyle name="计算 2 2 2 2 2 2" xfId="2570"/>
    <cellStyle name="20% - 强调文字颜色 1 5 5 4" xfId="2571"/>
    <cellStyle name="强调文字颜色 5 4 4 3 2 2" xfId="2572"/>
    <cellStyle name="20% - 强调文字颜色 2 2 2 2 3 3 2" xfId="2573"/>
    <cellStyle name="汇总 4 2 3 2 2 2 2 2" xfId="2574"/>
    <cellStyle name="20% - 强调文字颜色 6 3 2 5" xfId="2575"/>
    <cellStyle name="标题 3 9 2" xfId="2576"/>
    <cellStyle name="60% - 强调文字颜色 5 2 3 3 2 3 2" xfId="2577"/>
    <cellStyle name="20% - 强调文字颜色 2 6 3 3 2" xfId="2578"/>
    <cellStyle name="60% - 强调文字颜色 1 2 2 2 3 2" xfId="2579"/>
    <cellStyle name="计算 2 4 4 3" xfId="2580"/>
    <cellStyle name="输出 2 2 8 4" xfId="2581"/>
    <cellStyle name="20% - 强调文字颜色 1 3 13" xfId="2582"/>
    <cellStyle name="计算 2 2 3 2 3 4 3" xfId="2583"/>
    <cellStyle name="输入 2 3 2 3 3 2 2 2" xfId="2584"/>
    <cellStyle name="强调文字颜色 2 2 2 2 2" xfId="2585"/>
    <cellStyle name="计算 2 4 10" xfId="2586"/>
    <cellStyle name="20% - 强调文字颜色 2 4 5 3" xfId="2587"/>
    <cellStyle name="20% - 强调文字颜色 1 3 2" xfId="2588"/>
    <cellStyle name="40% - 强调文字颜色 2 3 7" xfId="2589"/>
    <cellStyle name="40% - 强调文字颜色 4 2 3 3 2 2 2 2" xfId="2590"/>
    <cellStyle name="40% - 强调文字颜色 2 3 7 2" xfId="2591"/>
    <cellStyle name="强调文字颜色 2 2 2 2 2 2" xfId="2592"/>
    <cellStyle name="计算 2 4 10 2" xfId="2593"/>
    <cellStyle name="20% - 强调文字颜色 2 4 5 3 2" xfId="2594"/>
    <cellStyle name="20% - 强调文字颜色 1 3 2 2" xfId="2595"/>
    <cellStyle name="20% - 强调文字颜色 2 2 3 3 3 2 2" xfId="2596"/>
    <cellStyle name="60% - 强调文字颜色 3 5 3 2" xfId="2597"/>
    <cellStyle name="20% - 强调文字颜色 1 5 2 4 3 2" xfId="2598"/>
    <cellStyle name="40% - 强调文字颜色 2 3 7 3" xfId="2599"/>
    <cellStyle name="强调文字颜色 2 2 2 2 2 3" xfId="2600"/>
    <cellStyle name="20% - 强调文字颜色 1 3 2 3" xfId="2601"/>
    <cellStyle name="强调文字颜色 2 2 2 2 2 3 2 2" xfId="2602"/>
    <cellStyle name="20% - 强调文字颜色 1 3 2 3 2 2" xfId="2603"/>
    <cellStyle name="检查单元格 5 3 2 3" xfId="2604"/>
    <cellStyle name="40% - 强调文字颜色 4 2 2 2 2 3" xfId="2605"/>
    <cellStyle name="20% - 强调文字颜色 4 4 2 2 3 2" xfId="2606"/>
    <cellStyle name="20% - 强调文字颜色 1 3 2 3 2 2 2 2" xfId="2607"/>
    <cellStyle name="汇总 2 2 4 2 6 4" xfId="2608"/>
    <cellStyle name="解释性文本 2 2 4 2 2 3" xfId="2609"/>
    <cellStyle name="60% - 强调文字颜色 6 4 2 3 2 4" xfId="2610"/>
    <cellStyle name="计算 6 5 3" xfId="2611"/>
    <cellStyle name="常规 11" xfId="2612"/>
    <cellStyle name="20% - 强调文字颜色 5 3 4 3 2" xfId="2613"/>
    <cellStyle name="汇总 2 2 2 2 7 2 3" xfId="2614"/>
    <cellStyle name="20% - 强调文字颜色 4 2 7 3 2 2 2" xfId="2615"/>
    <cellStyle name="常规 2 6 2 2 3 2 2" xfId="2616"/>
    <cellStyle name="20% - 强调文字颜色 2 5 2 3 2" xfId="2617"/>
    <cellStyle name="汇总 4 2 3 6 2" xfId="2618"/>
    <cellStyle name="20% - 强调文字颜色 1 3 2 3 2 3" xfId="2619"/>
    <cellStyle name="检查单元格 5 3 2 4" xfId="2620"/>
    <cellStyle name="20% - 强调文字颜色 4 4 2 3 3" xfId="2621"/>
    <cellStyle name="20% - 强调文字颜色 1 3 2 3 2 3 2" xfId="2622"/>
    <cellStyle name="60% - 强调文字颜色 2 4 2 4" xfId="2623"/>
    <cellStyle name="20% - 强调文字颜色 2 5 2 3 2 2" xfId="2624"/>
    <cellStyle name="20% - 强调文字颜色 5 3 5 3" xfId="2625"/>
    <cellStyle name="20% - 强调文字颜色 2 5 2 3 3" xfId="2626"/>
    <cellStyle name="20% - 强调文字颜色 1 3 2 3 2 4" xfId="2627"/>
    <cellStyle name="检查单元格 5 3 2 5" xfId="2628"/>
    <cellStyle name="20% - 强调文字颜色 2 3 3 3 2 2" xfId="2629"/>
    <cellStyle name="注释 2 5 7 5" xfId="2630"/>
    <cellStyle name="强调文字颜色 2 2 2 2 2 3 3" xfId="2631"/>
    <cellStyle name="20% - 强调文字颜色 1 3 2 3 3" xfId="2632"/>
    <cellStyle name="检查单元格 2 2 2 4 2" xfId="2633"/>
    <cellStyle name="20% - 强调文字颜色 4 3 6 2 2 2 2" xfId="2634"/>
    <cellStyle name="输出 2 2 3 2 3 3 2 2 2" xfId="2635"/>
    <cellStyle name="常规 2 19 2 2 2 4" xfId="2636"/>
    <cellStyle name="40% - 强调文字颜色 5 4 2 4 2 2" xfId="2637"/>
    <cellStyle name="强调文字颜色 2 2 2 2 2 3 4" xfId="2638"/>
    <cellStyle name="20% - 强调文字颜色 1 3 2 3 4" xfId="2639"/>
    <cellStyle name="检查单元格 2 2 2 4 3" xfId="2640"/>
    <cellStyle name="强调文字颜色 2 2 2 2 2 4" xfId="2641"/>
    <cellStyle name="20% - 强调文字颜色 1 3 2 4" xfId="2642"/>
    <cellStyle name="20% - 强调文字颜色 1 3 2 4 2 2 2" xfId="2643"/>
    <cellStyle name="20% - 强调文字颜色 4 5 2 2 3" xfId="2644"/>
    <cellStyle name="检查单元格 5 4 2 3 2" xfId="2645"/>
    <cellStyle name="20% - 强调文字颜色 6 3 4 3" xfId="2646"/>
    <cellStyle name="常规 7 5 3 2 4" xfId="2647"/>
    <cellStyle name="强调文字颜色 3 2 3 2 2 2 3" xfId="2648"/>
    <cellStyle name="60% - 强调文字颜色 5 2 2 4 2 2" xfId="2649"/>
    <cellStyle name="20% - 强调文字颜色 1 3 2 4 3" xfId="2650"/>
    <cellStyle name="检查单元格 2 2 2 5 2" xfId="2651"/>
    <cellStyle name="适中 3 2 3" xfId="2652"/>
    <cellStyle name="40% - 强调文字颜色 5 2 2 2 3 2 2 2" xfId="2653"/>
    <cellStyle name="60% - 强调文字颜色 5 2 2 4 2 3" xfId="2654"/>
    <cellStyle name="计算 2 2 2 2 9 2" xfId="2655"/>
    <cellStyle name="20% - 强调文字颜色 1 3 2 4 4" xfId="2656"/>
    <cellStyle name="检查单元格 2 2 2 5 3" xfId="2657"/>
    <cellStyle name="常规 11 4 2 2 2 3 2 2 2 2" xfId="2658"/>
    <cellStyle name="40% - 强调文字颜色 5 4 2 4 3 2" xfId="2659"/>
    <cellStyle name="强调文字颜色 2 2 2 2 2 5" xfId="2660"/>
    <cellStyle name="20% - 强调文字颜色 1 3 2 5" xfId="2661"/>
    <cellStyle name="60% - 强调文字颜色 3 2 2 4 3 2" xfId="2662"/>
    <cellStyle name="计算 2 2 5 6 2" xfId="2663"/>
    <cellStyle name="强调文字颜色 2 2 2 2 2 6" xfId="2664"/>
    <cellStyle name="强调文字颜色 4 2 4 2 2 2" xfId="2665"/>
    <cellStyle name="输入 2 2 3 6 2 2" xfId="2666"/>
    <cellStyle name="20% - 强调文字颜色 1 3 2 6" xfId="2667"/>
    <cellStyle name="20% - 强调文字颜色 1 3 4 3 2 2" xfId="2668"/>
    <cellStyle name="标题 1 3 2 5 2" xfId="2669"/>
    <cellStyle name="40% - 强调文字颜色 2 3 8" xfId="2670"/>
    <cellStyle name="计算 2 2 3 2 3 4 4" xfId="2671"/>
    <cellStyle name="强调文字颜色 2 2 2 2 3" xfId="2672"/>
    <cellStyle name="计算 2 4 11" xfId="2673"/>
    <cellStyle name="20% - 强调文字颜色 2 4 5 4" xfId="2674"/>
    <cellStyle name="20% - 强调文字颜色 1 3 3" xfId="2675"/>
    <cellStyle name="20% - 强调文字颜色 6 4 2 2 3" xfId="2676"/>
    <cellStyle name="标题 1 3 2 5 2 2" xfId="2677"/>
    <cellStyle name="40% - 强调文字颜色 1 5 3 2 4" xfId="2678"/>
    <cellStyle name="汇总 5 2 3 3 2 5" xfId="2679"/>
    <cellStyle name="40% - 强调文字颜色 2 3 8 2" xfId="2680"/>
    <cellStyle name="强调文字颜色 2 2 2 2 3 2" xfId="2681"/>
    <cellStyle name="20% - 强调文字颜色 1 3 3 2" xfId="2682"/>
    <cellStyle name="强调文字颜色 2 2 2 2 3 4" xfId="2683"/>
    <cellStyle name="20% - 强调文字颜色 1 3 3 4" xfId="2684"/>
    <cellStyle name="输出 2 13 2 3" xfId="2685"/>
    <cellStyle name="20% - 强调文字颜色 6 4 2 2 3 2" xfId="2686"/>
    <cellStyle name="常规 2 19 2 3 3" xfId="2687"/>
    <cellStyle name="常规 4 3 4 2 3" xfId="2688"/>
    <cellStyle name="40% - 强调文字颜色 6 2 2 2 2 3" xfId="2689"/>
    <cellStyle name="计算 2 2 4" xfId="2690"/>
    <cellStyle name="40% - 强调文字颜色 2 3 8 2 2" xfId="2691"/>
    <cellStyle name="注释 2 6 6 4" xfId="2692"/>
    <cellStyle name="强调文字颜色 2 2 2 2 3 2 2" xfId="2693"/>
    <cellStyle name="20% - 强调文字颜色 1 3 3 2 2" xfId="2694"/>
    <cellStyle name="强调文字颜色 2 2 2 2 5 4" xfId="2695"/>
    <cellStyle name="常规 5 6 2 3 2" xfId="2696"/>
    <cellStyle name="20% - 强调文字颜色 1 3 5 4" xfId="2697"/>
    <cellStyle name="20% - 强调文字颜色 6 4 2 2 3 2 2" xfId="2698"/>
    <cellStyle name="常规 2 19 2 3 3 2" xfId="2699"/>
    <cellStyle name="常规 4 3 4 2 3 2" xfId="2700"/>
    <cellStyle name="常规 2 3 2 2 3 6" xfId="2701"/>
    <cellStyle name="40% - 强调文字颜色 6 2 2 2 2 3 2" xfId="2702"/>
    <cellStyle name="常规 2 5 2 2 2 2 3" xfId="2703"/>
    <cellStyle name="计算 2 2 4 2" xfId="2704"/>
    <cellStyle name="40% - 强调文字颜色 2 3 8 2 2 2" xfId="2705"/>
    <cellStyle name="强调文字颜色 2 2 2 2 3 2 2 2" xfId="2706"/>
    <cellStyle name="20% - 强调文字颜色 1 3 3 2 2 2" xfId="2707"/>
    <cellStyle name="检查单元格 6 2 2 3" xfId="2708"/>
    <cellStyle name="注释 2 6 6 5" xfId="2709"/>
    <cellStyle name="强调文字颜色 2 2 2 2 3 2 3" xfId="2710"/>
    <cellStyle name="20% - 强调文字颜色 1 3 3 2 3" xfId="2711"/>
    <cellStyle name="检查单元格 2 2 3 3 2" xfId="2712"/>
    <cellStyle name="60% - 强调文字颜色 2 3 4 2 3 2" xfId="2713"/>
    <cellStyle name="汇总 2 5 2 3 3 2 2 2 2" xfId="2714"/>
    <cellStyle name="差 2 2 5 2 2 2" xfId="2715"/>
    <cellStyle name="60% - 强调文字颜色 4 3 4 3 2" xfId="2716"/>
    <cellStyle name="20% - 强调文字颜色 4 3 9 2 4" xfId="2717"/>
    <cellStyle name="20% - 强调文字颜色 1 3 6 4" xfId="2718"/>
    <cellStyle name="强调文字颜色 2 2 2 2 3 2 3 2" xfId="2719"/>
    <cellStyle name="20% - 强调文字颜色 1 3 3 2 3 2" xfId="2720"/>
    <cellStyle name="检查单元格 6 2 3 3" xfId="2721"/>
    <cellStyle name="检查单元格 2 2 3 3 2 2" xfId="2722"/>
    <cellStyle name="链接单元格 5 2 2 2 5" xfId="2723"/>
    <cellStyle name="60% - 强调文字颜色 4 3 4 3 2 2" xfId="2724"/>
    <cellStyle name="强调文字颜色 2 2 2 2 3 2 4" xfId="2725"/>
    <cellStyle name="标题 8 4 3 2 2" xfId="2726"/>
    <cellStyle name="20% - 强调文字颜色 1 3 3 2 4" xfId="2727"/>
    <cellStyle name="检查单元格 2 2 3 3 3" xfId="2728"/>
    <cellStyle name="汇总 2 3 2 11 2 2" xfId="2729"/>
    <cellStyle name="20% - 强调文字颜色 6 4 2 2 4" xfId="2730"/>
    <cellStyle name="20% - 强调文字颜色 3 3 2 2 2 2 2 2" xfId="2731"/>
    <cellStyle name="40% - 强调文字颜色 2 3 8 3" xfId="2732"/>
    <cellStyle name="40% - 强调文字颜色 5 2 10 2 2" xfId="2733"/>
    <cellStyle name="适中 2 4 2 4" xfId="2734"/>
    <cellStyle name="强调文字颜色 2 2 2 2 3 3" xfId="2735"/>
    <cellStyle name="20% - 强调文字颜色 1 3 3 3" xfId="2736"/>
    <cellStyle name="强调文字颜色 2 2 2 2 4 4" xfId="2737"/>
    <cellStyle name="常规 5 6 2 2 2" xfId="2738"/>
    <cellStyle name="20% - 强调文字颜色 1 3 4 4" xfId="2739"/>
    <cellStyle name="常规 2 19 2 3 2 2" xfId="2740"/>
    <cellStyle name="常规 4 3 4 2 2 2" xfId="2741"/>
    <cellStyle name="40% - 强调文字颜色 2 3 9 4" xfId="2742"/>
    <cellStyle name="40% - 强调文字颜色 6 2 2 2 2 2 2" xfId="2743"/>
    <cellStyle name="注释 2 6 7 4" xfId="2744"/>
    <cellStyle name="强调文字颜色 2 2 2 2 3 3 2" xfId="2745"/>
    <cellStyle name="20% - 强调文字颜色 1 3 3 3 2" xfId="2746"/>
    <cellStyle name="标题 1 2 2 5" xfId="2747"/>
    <cellStyle name="20% - 强调文字颜色 1 4 5 4" xfId="2748"/>
    <cellStyle name="40% - 强调文字颜色 6 2 2 2 3 3 2" xfId="2749"/>
    <cellStyle name="强调文字颜色 4 5 2 3 4" xfId="2750"/>
    <cellStyle name="常规 11 4 2 3 4 2 2 4" xfId="2751"/>
    <cellStyle name="强调文字颜色 2 2 2 2 3 3 2 2" xfId="2752"/>
    <cellStyle name="20% - 强调文字颜色 1 3 3 3 2 2" xfId="2753"/>
    <cellStyle name="检查单元格 6 3 2 3" xfId="2754"/>
    <cellStyle name="标题 1 2 2 5 2" xfId="2755"/>
    <cellStyle name="百分比 2 2 3" xfId="2756"/>
    <cellStyle name="40% - 强调文字颜色 2 3 9" xfId="2757"/>
    <cellStyle name="强调文字颜色 2 2 2 2 4" xfId="2758"/>
    <cellStyle name="计算 2 4 12" xfId="2759"/>
    <cellStyle name="输出 4 2 3 3 2 2" xfId="2760"/>
    <cellStyle name="20% - 强调文字颜色 1 3 4" xfId="2761"/>
    <cellStyle name="20% - 强调文字颜色 2 2 2 5 3 2" xfId="2762"/>
    <cellStyle name="计算 2 3" xfId="2763"/>
    <cellStyle name="40% - 强调文字颜色 5 5 2 2 2 2 2 2" xfId="2764"/>
    <cellStyle name="注释 2 6 7" xfId="2765"/>
    <cellStyle name="20% - 强调文字颜色 2 2 2 3 2 3 2" xfId="2766"/>
    <cellStyle name="常规 12 6" xfId="2767"/>
    <cellStyle name="60% - 强调文字颜色 1 2 5 2 2" xfId="2768"/>
    <cellStyle name="20% - 强调文字颜色 6 4 2 3 3" xfId="2769"/>
    <cellStyle name="输出 2 4 4 2 2 4" xfId="2770"/>
    <cellStyle name="40% - 强调文字颜色 2 3 9 2" xfId="2771"/>
    <cellStyle name="常规 2 3 2 2 2 4" xfId="2772"/>
    <cellStyle name="强调文字颜色 2 2 2 2 4 2" xfId="2773"/>
    <cellStyle name="输出 4 2 3 3 2 2 2" xfId="2774"/>
    <cellStyle name="20% - 强调文字颜色 1 3 4 2" xfId="2775"/>
    <cellStyle name="强调文字颜色 2 2 2 3 3 4" xfId="2776"/>
    <cellStyle name="20% - 强调文字颜色 1 4 3 4" xfId="2777"/>
    <cellStyle name="常规 4 3 5 2 3" xfId="2778"/>
    <cellStyle name="40% - 强调文字颜色 6 2 2 3 2 3" xfId="2779"/>
    <cellStyle name="输出 2 14 2 3" xfId="2780"/>
    <cellStyle name="20% - 强调文字颜色 6 4 2 3 3 2" xfId="2781"/>
    <cellStyle name="常规 2 2 2 3 8" xfId="2782"/>
    <cellStyle name="计算 3 2 4" xfId="2783"/>
    <cellStyle name="40% - 强调文字颜色 2 3 9 2 2" xfId="2784"/>
    <cellStyle name="注释 2 7 6 4" xfId="2785"/>
    <cellStyle name="强调文字颜色 2 2 2 2 4 2 2" xfId="2786"/>
    <cellStyle name="20% - 强调文字颜色 1 3 4 2 2" xfId="2787"/>
    <cellStyle name="20% - 强调文字颜色 1 3 4 2 2 2" xfId="2788"/>
    <cellStyle name="检查单元格 7 2 2 3" xfId="2789"/>
    <cellStyle name="计算 2 2 3 2 2 4 4" xfId="2790"/>
    <cellStyle name="20% - 强调文字颜色 2 3 5 4" xfId="2791"/>
    <cellStyle name="常规 9 2 8" xfId="2792"/>
    <cellStyle name="20% - 强调文字颜色 6 4 2 3 3 2 2" xfId="2793"/>
    <cellStyle name="40% - 强调文字颜色 6 2 2 3 2 3 2" xfId="2794"/>
    <cellStyle name="40% - 强调文字颜色 1 3 8" xfId="2795"/>
    <cellStyle name="注释 2 7 6 5" xfId="2796"/>
    <cellStyle name="强调文字颜色 2 2 2 2 4 2 3" xfId="2797"/>
    <cellStyle name="20% - 强调文字颜色 1 3 4 2 3" xfId="2798"/>
    <cellStyle name="检查单元格 2 2 4 3 2" xfId="2799"/>
    <cellStyle name="60% - 强调文字颜色 4 3 5 3 2" xfId="2800"/>
    <cellStyle name="常规 2 2 2 3 9" xfId="2801"/>
    <cellStyle name="计算 3 2 5" xfId="2802"/>
    <cellStyle name="20% - 强调文字颜色 5 2 7 2 3 2" xfId="2803"/>
    <cellStyle name="40% - 强调文字颜色 6 2 2 3 2 4" xfId="2804"/>
    <cellStyle name="常规 23 3 2" xfId="2805"/>
    <cellStyle name="常规 18 3 2" xfId="2806"/>
    <cellStyle name="注释 2 3 2 4 3" xfId="2807"/>
    <cellStyle name="40% - 强调文字颜色 3 3 2 3 2" xfId="2808"/>
    <cellStyle name="20% - 强调文字颜色 1 3 6 2 3" xfId="2809"/>
    <cellStyle name="检查单元格 2 2 6 3 2" xfId="2810"/>
    <cellStyle name="20% - 强调文字颜色 1 6 3 5" xfId="2811"/>
    <cellStyle name="20% - 强调文字颜色 1 3 4 2 3 2" xfId="2812"/>
    <cellStyle name="检查单元格 2 2 4 3 2 2" xfId="2813"/>
    <cellStyle name="常规 23 3 2 2" xfId="2814"/>
    <cellStyle name="常规 18 3 2 2" xfId="2815"/>
    <cellStyle name="常规 9 3 8" xfId="2816"/>
    <cellStyle name="20% - 强调文字颜色 6 2 7 2 2 4" xfId="2817"/>
    <cellStyle name="20% - 强调文字颜色 2 3 6 4" xfId="2818"/>
    <cellStyle name="20% - 强调文字颜色 1 3 4 2 4" xfId="2819"/>
    <cellStyle name="检查单元格 2 2 4 3 3" xfId="2820"/>
    <cellStyle name="标题 4 2 7 2" xfId="2821"/>
    <cellStyle name="强调文字颜色 2 2 2 2 5" xfId="2822"/>
    <cellStyle name="输出 4 2 3 3 2 3" xfId="2823"/>
    <cellStyle name="20% - 强调文字颜色 1 3 5" xfId="2824"/>
    <cellStyle name="40% - 强调文字颜色 1 3 7 2 2" xfId="2825"/>
    <cellStyle name="标题 4 2 7 2 2" xfId="2826"/>
    <cellStyle name="强调文字颜色 2 2 2 2 5 2" xfId="2827"/>
    <cellStyle name="常规 11 5 4 2 2 5" xfId="2828"/>
    <cellStyle name="20% - 强调文字颜色 1 3 5 2" xfId="2829"/>
    <cellStyle name="常规 2 4 10 2 3" xfId="2830"/>
    <cellStyle name="40% - 强调文字颜色 1 3 7 2 2 2" xfId="2831"/>
    <cellStyle name="40% - 强调文字颜色 2 5 2 3 2 3" xfId="2832"/>
    <cellStyle name="20% - 强调文字颜色 6 4 2 4 3" xfId="2833"/>
    <cellStyle name="标题 4 2 7 2 2 2" xfId="2834"/>
    <cellStyle name="强调文字颜色 2 2 2 2 5 2 2" xfId="2835"/>
    <cellStyle name="20% - 强调文字颜色 1 3 5 2 2" xfId="2836"/>
    <cellStyle name="常规 5 8 2 3" xfId="2837"/>
    <cellStyle name="40% - 强调文字颜色 2 5 2 3 2 3 2" xfId="2838"/>
    <cellStyle name="输出 2 15 2 3" xfId="2839"/>
    <cellStyle name="20% - 强调文字颜色 6 4 2 4 3 2" xfId="2840"/>
    <cellStyle name="常规 2 19 4 3 3" xfId="2841"/>
    <cellStyle name="常规 4 3 6 2 3" xfId="2842"/>
    <cellStyle name="40% - 强调文字颜色 6 2 2 4 2 3" xfId="2843"/>
    <cellStyle name="强调文字颜色 3 2 3 4 3 2" xfId="2844"/>
    <cellStyle name="60% - 强调文字颜色 4 5" xfId="2845"/>
    <cellStyle name="强调文字颜色 2 2 2 4 3 4" xfId="2846"/>
    <cellStyle name="输出 2 2 2 2 5 2 2 4" xfId="2847"/>
    <cellStyle name="20% - 强调文字颜色 1 5 3 4" xfId="2848"/>
    <cellStyle name="20% - 强调文字颜色 1 3 5 2 2 2" xfId="2849"/>
    <cellStyle name="标题 4 2 7 2 2 2 2" xfId="2850"/>
    <cellStyle name="20% - 强调文字颜色 4 2 2 3 4" xfId="2851"/>
    <cellStyle name="20% - 强调文字颜色 3 3 5 4" xfId="2852"/>
    <cellStyle name="输出 3 2 3 2 2 3" xfId="2853"/>
    <cellStyle name="标题 7 3 3" xfId="2854"/>
    <cellStyle name="20% - 强调文字颜色 6 2 11 2 3" xfId="2855"/>
    <cellStyle name="40% - 强调文字颜色 6 2 2 4 2 3 2" xfId="2856"/>
    <cellStyle name="常规 2 19 4 3 3 2" xfId="2857"/>
    <cellStyle name="标题 4 2 7 2 3" xfId="2858"/>
    <cellStyle name="强调文字颜色 2 2 2 2 5 3" xfId="2859"/>
    <cellStyle name="常规 11 5 4 2 2 6" xfId="2860"/>
    <cellStyle name="20% - 强调文字颜色 1 3 5 3" xfId="2861"/>
    <cellStyle name="常规 2 4 10 2 4" xfId="2862"/>
    <cellStyle name="20% - 强调文字颜色 3 4 2 3 2 2 2 2" xfId="2863"/>
    <cellStyle name="常规 2 3 2 2 3 5" xfId="2864"/>
    <cellStyle name="检查单元格 6 2 2 2" xfId="2865"/>
    <cellStyle name="20% - 强调文字颜色 6 4 2 4 4" xfId="2866"/>
    <cellStyle name="40% - 强调文字颜色 3 5 3 3 2 2" xfId="2867"/>
    <cellStyle name="输出 2 6 4 2 2 2 2" xfId="2868"/>
    <cellStyle name="常规 2 5 2 2 2 2 2" xfId="2869"/>
    <cellStyle name="40% - 强调文字颜色 2 5 2 3 2 4" xfId="2870"/>
    <cellStyle name="20% - 强调文字颜色 1 3 5 3 2" xfId="2871"/>
    <cellStyle name="标题 1 4 2 5" xfId="2872"/>
    <cellStyle name="40% - 强调文字颜色 2 2 2 6" xfId="2873"/>
    <cellStyle name="常规 2 19 4 4 3" xfId="2874"/>
    <cellStyle name="适中 4 2 3 2 2 3" xfId="2875"/>
    <cellStyle name="汇总 3 2 5 7" xfId="2876"/>
    <cellStyle name="40% - 强调文字颜色 6 2 2 2 4 2 2" xfId="2877"/>
    <cellStyle name="强调文字颜色 4 5 3 2 4" xfId="2878"/>
    <cellStyle name="输入 2 5 2 6 4" xfId="2879"/>
    <cellStyle name="汇总 2 7 2 2 2 2" xfId="2880"/>
    <cellStyle name="60% - 强调文字颜色 5 5" xfId="2881"/>
    <cellStyle name="20% - 强调文字颜色 1 5 4 4" xfId="2882"/>
    <cellStyle name="40% - 强调文字颜色 6 3 5 2 2 2" xfId="2883"/>
    <cellStyle name="20% - 强调文字颜色 4 3 9 2" xfId="2884"/>
    <cellStyle name="计算 2 3 3 2 5" xfId="2885"/>
    <cellStyle name="汇总 2 2 2 7 2 2 2 2" xfId="2886"/>
    <cellStyle name="输出 2 2 3 2 6 3" xfId="2887"/>
    <cellStyle name="常规 3 3 3 2 4" xfId="2888"/>
    <cellStyle name="20% - 强调文字颜色 6 2 6 2 2" xfId="2889"/>
    <cellStyle name="标题 4 2 7 3" xfId="2890"/>
    <cellStyle name="强调文字颜色 2 2 2 2 6" xfId="2891"/>
    <cellStyle name="输出 4 2 3 3 2 4" xfId="2892"/>
    <cellStyle name="20% - 强调文字颜色 1 3 6" xfId="2893"/>
    <cellStyle name="60% - 强调文字颜色 3 3 3 3 2" xfId="2894"/>
    <cellStyle name="常规 9 2 7 2 3" xfId="2895"/>
    <cellStyle name="40% - 强调文字颜色 2 3 3 2 2 2 2" xfId="2896"/>
    <cellStyle name="20% - 强调文字颜色 4 3 9 2 2" xfId="2897"/>
    <cellStyle name="强调文字颜色 3 2 3 5 3" xfId="2898"/>
    <cellStyle name="强调文字颜色 4 2 2 3 2 3" xfId="2899"/>
    <cellStyle name="40% - 强调文字颜色 1 2 12" xfId="2900"/>
    <cellStyle name="标题 1 2 4 3" xfId="2901"/>
    <cellStyle name="20% - 强调文字颜色 6 2 6 2 2 2" xfId="2902"/>
    <cellStyle name="常规 2 3 2 2 4 4" xfId="2903"/>
    <cellStyle name="警告文本 5 2 7" xfId="2904"/>
    <cellStyle name="标题 4 2 7 3 2" xfId="2905"/>
    <cellStyle name="强调文字颜色 2 2 2 2 6 2" xfId="2906"/>
    <cellStyle name="常规 11 5 4 2 3 5" xfId="2907"/>
    <cellStyle name="20% - 强调文字颜色 1 3 6 2" xfId="2908"/>
    <cellStyle name="注释 2 3 2 4" xfId="2909"/>
    <cellStyle name="常规 2 4 10 3 3" xfId="2910"/>
    <cellStyle name="20% - 强调文字颜色 1 6 3 4" xfId="2911"/>
    <cellStyle name="20% - 强调文字颜色 4 3 9 2 2 2" xfId="2912"/>
    <cellStyle name="常规 11 6 3 2 3 2 2 3" xfId="2913"/>
    <cellStyle name="20% - 强调文字颜色 1 3 6 2 2" xfId="2914"/>
    <cellStyle name="常规 27 2 5 3" xfId="2915"/>
    <cellStyle name="标题 4 2 7 3 2 2" xfId="2916"/>
    <cellStyle name="20% - 强调文字颜色 4 3 5 4" xfId="2917"/>
    <cellStyle name="20% - 强调文字颜色 4 3 2 3 4" xfId="2918"/>
    <cellStyle name="20% - 强调文字颜色 1 3 6 2 2 2" xfId="2919"/>
    <cellStyle name="注释 2 3 2 4 2 2" xfId="2920"/>
    <cellStyle name="20% - 强调文字颜色 4 6 6" xfId="2921"/>
    <cellStyle name="60% - 强调文字颜色 1 4 2 5" xfId="2922"/>
    <cellStyle name="汇总 6 2 5" xfId="2923"/>
    <cellStyle name="强调文字颜色 6 2 4 2" xfId="2924"/>
    <cellStyle name="输入 4 2 3 6" xfId="2925"/>
    <cellStyle name="20% - 强调文字颜色 3 2 2 2 3 2 2 2" xfId="2926"/>
    <cellStyle name="适中 2 2 4 2 2" xfId="2927"/>
    <cellStyle name="60% - 强调文字颜色 6 2 3 3 2 2 2 2" xfId="2928"/>
    <cellStyle name="常规 10 2 3 5" xfId="2929"/>
    <cellStyle name="40% - 强调文字颜色 4 2 3 4 3" xfId="2930"/>
    <cellStyle name="20% - 强调文字颜色 2 2 7 3 4" xfId="2931"/>
    <cellStyle name="注释 2 2 2 3 2 2 4" xfId="2932"/>
    <cellStyle name="20% - 强调文字颜色 1 3 6 2 2 2 2" xfId="2933"/>
    <cellStyle name="计算 2 2 16" xfId="2934"/>
    <cellStyle name="注释 2 3 2 4 2 2 2" xfId="2935"/>
    <cellStyle name="20% - 强调文字颜色 4 6 6 2" xfId="2936"/>
    <cellStyle name="60% - 强调文字颜色 1 4 2 5 2" xfId="2937"/>
    <cellStyle name="汇总 3 3 4 2" xfId="2938"/>
    <cellStyle name="20% - 强调文字颜色 1 4 2 3 2 3 2" xfId="2939"/>
    <cellStyle name="计算 5 2 4 3" xfId="2940"/>
    <cellStyle name="注释 2 3 2 4 2 3" xfId="2941"/>
    <cellStyle name="20% - 强调文字颜色 4 6 7" xfId="2942"/>
    <cellStyle name="60% - 强调文字颜色 1 4 2 6" xfId="2943"/>
    <cellStyle name="20% - 强调文字颜色 1 3 6 2 2 3" xfId="2944"/>
    <cellStyle name="20% - 强调文字颜色 3 5 2 3 2 2" xfId="2945"/>
    <cellStyle name="常规 10 7 2" xfId="2946"/>
    <cellStyle name="汇总 2 2 2 5 2" xfId="2947"/>
    <cellStyle name="输入 2 4 2 3 2 2" xfId="2948"/>
    <cellStyle name="40% - 强调文字颜色 1 5 6 2 2" xfId="2949"/>
    <cellStyle name="注释 2 3 2 4 2 4" xfId="2950"/>
    <cellStyle name="20% - 强调文字颜色 2 3 7 2 2 2" xfId="2951"/>
    <cellStyle name="20% - 强调文字颜色 1 3 6 2 2 4" xfId="2952"/>
    <cellStyle name="20% - 强调文字颜色 3 5 2 3 2 3" xfId="2953"/>
    <cellStyle name="常规 10 7 3" xfId="2954"/>
    <cellStyle name="20% - 强调文字颜色 4 3 6 4" xfId="2955"/>
    <cellStyle name="注释 5 3 2 6" xfId="2956"/>
    <cellStyle name="标题 2 5 2 2 2 2" xfId="2957"/>
    <cellStyle name="20% - 强调文字颜色 4 3 2 4 4" xfId="2958"/>
    <cellStyle name="注释 2 3 2 4 3 2" xfId="2959"/>
    <cellStyle name="40% - 强调文字颜色 3 3 2 3 2 2" xfId="2960"/>
    <cellStyle name="20% - 强调文字颜色 1 3 6 2 3 2" xfId="2961"/>
    <cellStyle name="输出 2 2 3 3 2 5" xfId="2962"/>
    <cellStyle name="强调文字颜色 2 4 2 2 3" xfId="2963"/>
    <cellStyle name="20% - 强调文字颜色 4 4 5 4" xfId="2964"/>
    <cellStyle name="20% - 强调文字颜色 1 3 6 3 2 2" xfId="2965"/>
    <cellStyle name="注释 2 3 2 5 2 2" xfId="2966"/>
    <cellStyle name="标题 1 5 2 5 2" xfId="2967"/>
    <cellStyle name="差 2 2" xfId="2968"/>
    <cellStyle name="20% - 强调文字颜色 5 6 6" xfId="2969"/>
    <cellStyle name="60% - 强调文字颜色 1 5 2 5" xfId="2970"/>
    <cellStyle name="计算 10" xfId="2971"/>
    <cellStyle name="20% - 强调文字颜色 3 2 2 2 4 3" xfId="2972"/>
    <cellStyle name="适中 2 3 5" xfId="2973"/>
    <cellStyle name="汇总 2 2 12" xfId="2974"/>
    <cellStyle name="20% - 强调文字颜色 2 2 2 2 4 2 2" xfId="2975"/>
    <cellStyle name="标题 4 8 2" xfId="2976"/>
    <cellStyle name="20% - 强调文字颜色 2 3 10 2 4" xfId="2977"/>
    <cellStyle name="汇总 6 3 4 2 2 2" xfId="2978"/>
    <cellStyle name="60% - 强调文字颜色 5 2 3 3 3 2 2" xfId="2979"/>
    <cellStyle name="40% - 强调文字颜色 2 5 2 2 3" xfId="2980"/>
    <cellStyle name="40% - 强调文字颜色 4 2 6 2" xfId="2981"/>
    <cellStyle name="解释性文本 2 2 8 2" xfId="2982"/>
    <cellStyle name="20% - 强调文字颜色 2 6 4 2 2" xfId="2983"/>
    <cellStyle name="60% - 强调文字颜色 1 2 2 3 2 2" xfId="2984"/>
    <cellStyle name="计算 2 5 3 3" xfId="2985"/>
    <cellStyle name="输出 2 3 7 4" xfId="2986"/>
    <cellStyle name="计算 2 2 2 2 4 3 2 4" xfId="2987"/>
    <cellStyle name="常规 2 2 5 4" xfId="2988"/>
    <cellStyle name="百分比 2 2 6 3 2 2" xfId="2989"/>
    <cellStyle name="20% - 强调文字颜色 1 3 6 3 3" xfId="2990"/>
    <cellStyle name="注释 2 3 2 5 3" xfId="2991"/>
    <cellStyle name="标题 1 5 2 6" xfId="2992"/>
    <cellStyle name="差 3" xfId="2993"/>
    <cellStyle name="40% - 强调文字颜色 3 3 2 4 2" xfId="2994"/>
    <cellStyle name="注释 2 2 2 3" xfId="2995"/>
    <cellStyle name="计算 10 2" xfId="2996"/>
    <cellStyle name="20% - 强调文字颜色 3 2 2 2 4 3 2" xfId="2997"/>
    <cellStyle name="适中 2 3 5 2" xfId="2998"/>
    <cellStyle name="汇总 2 2 12 2" xfId="2999"/>
    <cellStyle name="40% - 强调文字颜色 5 6 2 3" xfId="3000"/>
    <cellStyle name="常规 2 17 2 2 5" xfId="3001"/>
    <cellStyle name="警告文本 4 2 6" xfId="3002"/>
    <cellStyle name="常规 7 4 2 3 2 2 3" xfId="3003"/>
    <cellStyle name="汇总 4 2 7" xfId="3004"/>
    <cellStyle name="20% - 强调文字颜色 2 2 2 2 4 2 2 2" xfId="3005"/>
    <cellStyle name="适中 2 2 2 2 4" xfId="3006"/>
    <cellStyle name="标题 4 8 2 2" xfId="3007"/>
    <cellStyle name="60% - 强调文字颜色 2 3 2 2 2 3" xfId="3008"/>
    <cellStyle name="40% - 强调文字颜色 2 5 2 2 3 2" xfId="3009"/>
    <cellStyle name="常规 11 5 5 4 3" xfId="3010"/>
    <cellStyle name="20% - 强调文字颜色 1 3 6 3 3 2" xfId="3011"/>
    <cellStyle name="注释 2 3 2 5 3 2" xfId="3012"/>
    <cellStyle name="差 3 2" xfId="3013"/>
    <cellStyle name="40% - 强调文字颜色 3 3 2 4 2 2" xfId="3014"/>
    <cellStyle name="汇总 2 2 13" xfId="3015"/>
    <cellStyle name="计算 4 3 3 2 2" xfId="3016"/>
    <cellStyle name="计算 11" xfId="3017"/>
    <cellStyle name="20% - 强调文字颜色 3 2 2 2 4 4" xfId="3018"/>
    <cellStyle name="适中 2 3 6" xfId="3019"/>
    <cellStyle name="40% - 强调文字颜色 2 2 2 5 2 2" xfId="3020"/>
    <cellStyle name="40% - 强调文字颜色 2 5 2 2 4" xfId="3021"/>
    <cellStyle name="20% - 强调文字颜色 1 5 4 3 2 2" xfId="3022"/>
    <cellStyle name="60% - 强调文字颜色 5 4 2 2" xfId="3023"/>
    <cellStyle name="标题 3 3 2 5 2" xfId="3024"/>
    <cellStyle name="注释 2 3 2 5 4" xfId="3025"/>
    <cellStyle name="差 4" xfId="3026"/>
    <cellStyle name="40% - 强调文字颜色 3 3 2 4 3" xfId="3027"/>
    <cellStyle name="注释 2 3 3 11 2" xfId="3028"/>
    <cellStyle name="20% - 强调文字颜色 1 3 6 3 4" xfId="3029"/>
    <cellStyle name="常规 2 4 4 2 2 2 2 2 2" xfId="3030"/>
    <cellStyle name="常规 30 4 3" xfId="3031"/>
    <cellStyle name="常规 25 4 3" xfId="3032"/>
    <cellStyle name="40% - 强调文字颜色 1 2 3 3 2 2 2" xfId="3033"/>
    <cellStyle name="20% - 强调文字颜色 1 3 6 3 5" xfId="3034"/>
    <cellStyle name="注释 2 3 2 5 5" xfId="3035"/>
    <cellStyle name="差 5" xfId="3036"/>
    <cellStyle name="40% - 强调文字颜色 3 3 2 4 4" xfId="3037"/>
    <cellStyle name="20% - 强调文字颜色 1 3 6 4 2" xfId="3038"/>
    <cellStyle name="20% - 强调文字颜色 5 3 3 2 3" xfId="3039"/>
    <cellStyle name="输出 2 5 2 2 5 2" xfId="3040"/>
    <cellStyle name="好 2 2 3 2 2 3" xfId="3041"/>
    <cellStyle name="20% - 强调文字颜色 5 3 3 2 3 2" xfId="3042"/>
    <cellStyle name="输出 2 2 3 4 2 5" xfId="3043"/>
    <cellStyle name="计算 2 2 5 2 2 2" xfId="3044"/>
    <cellStyle name="强调文字颜色 2 4 3 2 3" xfId="3045"/>
    <cellStyle name="适中 4 8" xfId="3046"/>
    <cellStyle name="20% - 强调文字颜色 4 5 5 4" xfId="3047"/>
    <cellStyle name="常规 11 6 2 2 4 3" xfId="3048"/>
    <cellStyle name="20% - 强调文字颜色 1 3 6 4 2 2" xfId="3049"/>
    <cellStyle name="注释 2 3 2 6 2 2" xfId="3050"/>
    <cellStyle name="注释 2 4 2 2 7" xfId="3051"/>
    <cellStyle name="20% - 强调文字颜色 6 6 6" xfId="3052"/>
    <cellStyle name="60% - 强调文字颜色 1 6 2 5" xfId="3053"/>
    <cellStyle name="40% - 强调文字颜色 2 5 2 3 3" xfId="3054"/>
    <cellStyle name="常规 6 4 2 3 2 2 3" xfId="3055"/>
    <cellStyle name="注释 2 12 2 2 3" xfId="3056"/>
    <cellStyle name="20% - 强调文字颜色 2 2 2 2 4 3 2" xfId="3057"/>
    <cellStyle name="20% - 强调文字颜色 6 4 2 5" xfId="3058"/>
    <cellStyle name="标题 4 9 2" xfId="3059"/>
    <cellStyle name="40% - 强调文字颜色 4 2 7 2" xfId="3060"/>
    <cellStyle name="百分比 4 2 4" xfId="3061"/>
    <cellStyle name="解释性文本 2 2 9 2" xfId="3062"/>
    <cellStyle name="60% - 强调文字颜色 1 2 2 3 3 2" xfId="3063"/>
    <cellStyle name="20% - 强调文字颜色 3 2 2 2" xfId="3064"/>
    <cellStyle name="计算 2 5 4 3" xfId="3065"/>
    <cellStyle name="输出 2 3 8 4" xfId="3066"/>
    <cellStyle name="常规 2 2 6 4" xfId="3067"/>
    <cellStyle name="注释 2 3 2 6 3" xfId="3068"/>
    <cellStyle name="40% - 强调文字颜色 3 3 2 5 2" xfId="3069"/>
    <cellStyle name="20% - 强调文字颜色 1 3 6 4 3" xfId="3070"/>
    <cellStyle name="常规 30 5 2" xfId="3071"/>
    <cellStyle name="常规 25 5 2" xfId="3072"/>
    <cellStyle name="20% - 强调文字颜色 5 3 3 2 4" xfId="3073"/>
    <cellStyle name="20% - 强调文字颜色 3 2 2 3" xfId="3074"/>
    <cellStyle name="40% - 强调文字颜色 1 2 9 2 2" xfId="3075"/>
    <cellStyle name="计算 2 5 4 4" xfId="3076"/>
    <cellStyle name="输出 2 3 8 5" xfId="3077"/>
    <cellStyle name="常规 2 2 6 5" xfId="3078"/>
    <cellStyle name="40% - 强调文字颜色 4 2 7 3" xfId="3079"/>
    <cellStyle name="20% - 强调文字颜色 1 3 6 4 4" xfId="3080"/>
    <cellStyle name="注释 5 2 4 2 2 2" xfId="3081"/>
    <cellStyle name="注释 2 3 3 12 2" xfId="3082"/>
    <cellStyle name="常规 30 5 3" xfId="3083"/>
    <cellStyle name="常规 25 5 3" xfId="3084"/>
    <cellStyle name="输出 2 5 2 2 7" xfId="3085"/>
    <cellStyle name="标题 2 2 2 6 2 2" xfId="3086"/>
    <cellStyle name="40% - 强调文字颜色 1 2 3 3 2 3 2" xfId="3087"/>
    <cellStyle name="计算 2 2 5 2 4" xfId="3088"/>
    <cellStyle name="20% - 强调文字颜色 2 2 2 4 2 2 2 2" xfId="3089"/>
    <cellStyle name="标题 2 5 2 4 3" xfId="3090"/>
    <cellStyle name="汇总 2 2 2 2 3 3" xfId="3091"/>
    <cellStyle name="20% - 强调文字颜色 4 2 2 2 2 2 3 2" xfId="3092"/>
    <cellStyle name="20% - 强调文字颜色 4 3 9 3" xfId="3093"/>
    <cellStyle name="计算 2 3 3 2 6" xfId="3094"/>
    <cellStyle name="20% - 强调文字颜色 3 3 6 3 2 2" xfId="3095"/>
    <cellStyle name="标题 7 4 2 2 2" xfId="3096"/>
    <cellStyle name="20% - 强调文字颜色 4 2 2 4 3 2 2" xfId="3097"/>
    <cellStyle name="标题 4 2 7 4" xfId="3098"/>
    <cellStyle name="强调文字颜色 2 2 2 2 7" xfId="3099"/>
    <cellStyle name="20% - 强调文字颜色 1 3 7" xfId="3100"/>
    <cellStyle name="输入 2 3 2 3 3 2 3" xfId="3101"/>
    <cellStyle name="20% - 强调文字颜色 6 2 3 2 2 2 2 2" xfId="3102"/>
    <cellStyle name="强调文字颜色 2 2 2 3" xfId="3103"/>
    <cellStyle name="20% - 强调文字颜色 1 4" xfId="3104"/>
    <cellStyle name="20% - 强调文字颜色 4 2 11 5" xfId="3105"/>
    <cellStyle name="20% - 强调文字颜色 4 3 9 3 2" xfId="3106"/>
    <cellStyle name="汇总 2 2 2 2 3 3 2" xfId="3107"/>
    <cellStyle name="60% - 强调文字颜色 5 4 3 2 3" xfId="3108"/>
    <cellStyle name="汇总 5 3 8" xfId="3109"/>
    <cellStyle name="标题 7 4 2 2 2 2" xfId="3110"/>
    <cellStyle name="标题 8 2 4 2 3" xfId="3111"/>
    <cellStyle name="20% - 强调文字颜色 3 3 6 3 2 2 2" xfId="3112"/>
    <cellStyle name="20% - 强调文字颜色 1 3 7 2" xfId="3113"/>
    <cellStyle name="标题 4 2 7 4 2" xfId="3114"/>
    <cellStyle name="20% - 强调文字颜色 6 2 7 3 2 3" xfId="3115"/>
    <cellStyle name="40% - 强调文字颜色 2 4 7" xfId="3116"/>
    <cellStyle name="强调文字颜色 2 2 2 3 2" xfId="3117"/>
    <cellStyle name="20% - 强调文字颜色 1 4 2" xfId="3118"/>
    <cellStyle name="注释 3 4 2 5" xfId="3119"/>
    <cellStyle name="常规 11 13 2 4" xfId="3120"/>
    <cellStyle name="计算 6 2 4" xfId="3121"/>
    <cellStyle name="20% - 强调文字颜色 6 3 9 5" xfId="3122"/>
    <cellStyle name="20% - 强调文字颜色 1 3 7 2 2" xfId="3123"/>
    <cellStyle name="强调文字颜色 2 2 2 3 2 2" xfId="3124"/>
    <cellStyle name="20% - 强调文字颜色 1 4 2 2" xfId="3125"/>
    <cellStyle name="20% - 强调文字颜色 4 4 2 3 4" xfId="3126"/>
    <cellStyle name="20% - 强调文字颜色 1 3 7 2 2 2" xfId="3127"/>
    <cellStyle name="注释 2 3 3 4 2 2" xfId="3128"/>
    <cellStyle name="60% - 强调文字颜色 2 4 2 5" xfId="3129"/>
    <cellStyle name="汇总 2 2 4 2 3 5 2" xfId="3130"/>
    <cellStyle name="20% - 强调文字颜色 2 5 2 3 2 3" xfId="3131"/>
    <cellStyle name="20% - 强调文字颜色 5 3 5 4" xfId="3132"/>
    <cellStyle name="20% - 强调文字颜色 4 3 9 4" xfId="3133"/>
    <cellStyle name="标题 9 5 2 2" xfId="3134"/>
    <cellStyle name="标题 4 2 7 5" xfId="3135"/>
    <cellStyle name="强调文字颜色 2 2 2 2 8" xfId="3136"/>
    <cellStyle name="20% - 强调文字颜色 1 3 8" xfId="3137"/>
    <cellStyle name="20% - 强调文字颜色 5 5 2 4 2 2" xfId="3138"/>
    <cellStyle name="20% - 强调文字颜色 3 3 6 3 2 3" xfId="3139"/>
    <cellStyle name="标题 7 4 2 2 3" xfId="3140"/>
    <cellStyle name="常规 3 12 5" xfId="3141"/>
    <cellStyle name="20% - 强调文字颜色 1 3 8 2" xfId="3142"/>
    <cellStyle name="20% - 强调文字颜色 5 5 2 4 2 2 2" xfId="3143"/>
    <cellStyle name="60% - 强调文字颜色 6 4 2 6" xfId="3144"/>
    <cellStyle name="20% - 强调文字颜色 2 4 2 2 4" xfId="3145"/>
    <cellStyle name="20% - 强调文字颜色 1 3 9 2" xfId="3146"/>
    <cellStyle name="输入 2 7 4 2 2 3" xfId="3147"/>
    <cellStyle name="20% - 强调文字颜色 2 4 2 3 4" xfId="3148"/>
    <cellStyle name="汇总 2 2 2 2 3 5 2" xfId="3149"/>
    <cellStyle name="强调文字颜色 6 4 5 2 2" xfId="3150"/>
    <cellStyle name="20% - 强调文字颜色 2 3 2 3 2 3" xfId="3151"/>
    <cellStyle name="20% - 强调文字颜色 1 3 9 2 2" xfId="3152"/>
    <cellStyle name="60% - 强调文字颜色 5 2 3 3" xfId="3153"/>
    <cellStyle name="汇总 2 2 2 2 3 5 2 2" xfId="3154"/>
    <cellStyle name="20% - 强调文字颜色 6 2 2 7" xfId="3155"/>
    <cellStyle name="20% - 强调文字颜色 2 3 2 3 2 3 2" xfId="3156"/>
    <cellStyle name="20% - 强调文字颜色 1 3 9 2 2 2" xfId="3157"/>
    <cellStyle name="60% - 强调文字颜色 4 4 2 5" xfId="3158"/>
    <cellStyle name="链接单元格 4 6 3" xfId="3159"/>
    <cellStyle name="20% - 强调文字颜色 2 2 2 2 3" xfId="3160"/>
    <cellStyle name="60% - 强调文字颜色 5 2 3 3 2" xfId="3161"/>
    <cellStyle name="强调文字颜色 2 2 2 9" xfId="3162"/>
    <cellStyle name="注释 2 2 7 3 4" xfId="3163"/>
    <cellStyle name="40% - 强调文字颜色 3 2 7 2 3" xfId="3164"/>
    <cellStyle name="40% - 强调文字颜色 3 3 5 3 2" xfId="3165"/>
    <cellStyle name="输出 2 6 2 4 2 2" xfId="3166"/>
    <cellStyle name="20% - 强调文字颜色 1 3 9 2 3" xfId="3167"/>
    <cellStyle name="60% - 强调文字颜色 5 2 3 4" xfId="3168"/>
    <cellStyle name="汇总 2 3 3 2 2" xfId="3169"/>
    <cellStyle name="20% - 强调文字颜色 1 4 2 2 2 2 2 2" xfId="3170"/>
    <cellStyle name="计算 4 2 3 3 2" xfId="3171"/>
    <cellStyle name="20% - 强调文字颜色 4 2 2 2 5 2" xfId="3172"/>
    <cellStyle name="常规 11 5 12" xfId="3173"/>
    <cellStyle name="40% - 强调文字颜色 2 4 2 3 4" xfId="3174"/>
    <cellStyle name="20% - 强调文字颜色 5 4 2 6" xfId="3175"/>
    <cellStyle name="标题 7 2 4 2" xfId="3176"/>
    <cellStyle name="强调文字颜色 2 2 3 6" xfId="3177"/>
    <cellStyle name="20% - 强调文字颜色 2 7" xfId="3178"/>
    <cellStyle name="20% - 强调文字颜色 2 2 3 4 2 2 2" xfId="3179"/>
    <cellStyle name="检查单元格 2 3 2 2" xfId="3180"/>
    <cellStyle name="差 3 5 4" xfId="3181"/>
    <cellStyle name="60% - 强调文字颜色 4 4 3 2" xfId="3182"/>
    <cellStyle name="标题 3 2 2 6 2" xfId="3183"/>
    <cellStyle name="常规 11 8 4 4" xfId="3184"/>
    <cellStyle name="输出 2 4 2 2 2 2 3" xfId="3185"/>
    <cellStyle name="计算 3 2 2 3 2 2" xfId="3186"/>
    <cellStyle name="常规 11 4 4 2 4 2" xfId="3187"/>
    <cellStyle name="20% - 强调文字颜色 4 3 10 5" xfId="3188"/>
    <cellStyle name="链接单元格 4 7" xfId="3189"/>
    <cellStyle name="20% - 强调文字颜色 2 2 2 3" xfId="3190"/>
    <cellStyle name="40% - 强调文字颜色 3 2 7 3" xfId="3191"/>
    <cellStyle name="汇总 2 3 4 2" xfId="3192"/>
    <cellStyle name="20% - 强调文字颜色 1 4 2 2 2 3 2" xfId="3193"/>
    <cellStyle name="计算 4 2 4 3" xfId="3194"/>
    <cellStyle name="常规 2 6 2 5 2 2 2" xfId="3195"/>
    <cellStyle name="输出 3 2 3 2 2 4" xfId="3196"/>
    <cellStyle name="标题 7 3 4" xfId="3197"/>
    <cellStyle name="20% - 强调文字颜色 6 2 11 2 4" xfId="3198"/>
    <cellStyle name="20% - 强调文字颜色 2 2 3 4 3 2" xfId="3199"/>
    <cellStyle name="检查单元格 2 4 2" xfId="3200"/>
    <cellStyle name="60% - 强调文字颜色 5 3 2 2 2 2 2 2" xfId="3201"/>
    <cellStyle name="标题 3 2 10 4" xfId="3202"/>
    <cellStyle name="60% - 强调文字颜色 4 5 3" xfId="3203"/>
    <cellStyle name="标题 3 2 3 6" xfId="3204"/>
    <cellStyle name="汇总 2 4 3 2" xfId="3205"/>
    <cellStyle name="20% - 强调文字颜色 1 4 2 2 3 2 2" xfId="3206"/>
    <cellStyle name="计算 4 3 3 3" xfId="3207"/>
    <cellStyle name="40% - 强调文字颜色 1 2 2 2 2 3 2" xfId="3208"/>
    <cellStyle name="汇总 2 15 2 5" xfId="3209"/>
    <cellStyle name="40% - 强调文字颜色 2 2 2 5 3" xfId="3210"/>
    <cellStyle name="20% - 强调文字颜色 2 2 3 5 2 2" xfId="3211"/>
    <cellStyle name="强调文字颜色 5 3 2 3 2 3 2" xfId="3212"/>
    <cellStyle name="标题 5 2 10 2" xfId="3213"/>
    <cellStyle name="检查单元格 3 3 2" xfId="3214"/>
    <cellStyle name="60% - 强调文字颜色 5 4 3" xfId="3215"/>
    <cellStyle name="标题 3 3 2 6" xfId="3216"/>
    <cellStyle name="20% - 强调文字颜色 6 3 6 3 2 4" xfId="3217"/>
    <cellStyle name="标题 2 2 2 6 2" xfId="3218"/>
    <cellStyle name="40% - 强调文字颜色 1 2 3 3 2 3" xfId="3219"/>
    <cellStyle name="20% - 强调文字颜色 2 2 2 4 2 2 2" xfId="3220"/>
    <cellStyle name="输出 2 2 2 4 6" xfId="3221"/>
    <cellStyle name="计算 2 2 3 2 7 2" xfId="3222"/>
    <cellStyle name="60% - 强调文字颜色 1 2 4 2" xfId="3223"/>
    <cellStyle name="标题 8 5 2 2 2" xfId="3224"/>
    <cellStyle name="20% - 强调文字颜色 1 4 2 2 4" xfId="3225"/>
    <cellStyle name="检查单元格 2 3 2 3 3" xfId="3226"/>
    <cellStyle name="输入 2 2 4 5 3 2" xfId="3227"/>
    <cellStyle name="20% - 强调文字颜色 2 2 3 6" xfId="3228"/>
    <cellStyle name="20% - 强调文字颜色 2 2 2 4 3" xfId="3229"/>
    <cellStyle name="60% - 强调文字颜色 5 2 3 5 2" xfId="3230"/>
    <cellStyle name="20% - 强调文字颜色 4 2 6 2 2 2" xfId="3231"/>
    <cellStyle name="40% - 强调文字颜色 4 4 2 4 2" xfId="3232"/>
    <cellStyle name="强调文字颜色 2 2 2 3 2 3" xfId="3233"/>
    <cellStyle name="20% - 强调文字颜色 2 2 10 3 2" xfId="3234"/>
    <cellStyle name="20% - 强调文字颜色 1 4 2 3" xfId="3235"/>
    <cellStyle name="40% - 强调文字颜色 4 4 2 4 2 2" xfId="3236"/>
    <cellStyle name="强调文字颜色 2 2 2 3 2 3 2" xfId="3237"/>
    <cellStyle name="20% - 强调文字颜色 1 4 2 3 2" xfId="3238"/>
    <cellStyle name="链接单元格 6 8" xfId="3239"/>
    <cellStyle name="20% - 强调文字颜色 2 2 4 4" xfId="3240"/>
    <cellStyle name="汇总 3 3 3 2 2" xfId="3241"/>
    <cellStyle name="20% - 强调文字颜色 1 4 2 3 2 2 2 2" xfId="3242"/>
    <cellStyle name="计算 5 2 3 3 2" xfId="3243"/>
    <cellStyle name="汇总 3 3 5" xfId="3244"/>
    <cellStyle name="20% - 强调文字颜色 1 4 2 3 2 4" xfId="3245"/>
    <cellStyle name="20% - 强调文字颜色 2 4 3 3 2 2" xfId="3246"/>
    <cellStyle name="常规 2 6 2 6 2 3" xfId="3247"/>
    <cellStyle name="20% - 强调文字颜色 3 5 2 3 3" xfId="3248"/>
    <cellStyle name="常规 10 8" xfId="3249"/>
    <cellStyle name="60% - 强调文字颜色 4 4 5 4" xfId="3250"/>
    <cellStyle name="20% - 强调文字颜色 2 2 2 5 2" xfId="3251"/>
    <cellStyle name="强调文字颜色 5 3 2 2 2 3" xfId="3252"/>
    <cellStyle name="标题 3 2 2 6 4 2" xfId="3253"/>
    <cellStyle name="20% - 强调文字颜色 2 2 2 3 2 2" xfId="3254"/>
    <cellStyle name="20% - 强调文字颜色 1 4 2 3 3" xfId="3255"/>
    <cellStyle name="检查单元格 2 3 2 4 2" xfId="3256"/>
    <cellStyle name="常规 30 2 3 3 2 2" xfId="3257"/>
    <cellStyle name="20% - 强调文字颜色 2 2 2 5 3" xfId="3258"/>
    <cellStyle name="强调文字颜色 5 3 2 2 2 4" xfId="3259"/>
    <cellStyle name="40% - 强调文字颜色 5 5 2 2 2 2 2" xfId="3260"/>
    <cellStyle name="20% - 强调文字颜色 4 3 6 3 2 2 2" xfId="3261"/>
    <cellStyle name="百分比 2 2 9 2" xfId="3262"/>
    <cellStyle name="强调文字颜色 5 4 5 2 2" xfId="3263"/>
    <cellStyle name="20% - 强调文字颜色 2 2 2 3 2 3" xfId="3264"/>
    <cellStyle name="计算 2 2 3 2 8 2" xfId="3265"/>
    <cellStyle name="60% - 强调文字颜色 1 2 5 2" xfId="3266"/>
    <cellStyle name="20% - 强调文字颜色 1 4 2 3 4" xfId="3267"/>
    <cellStyle name="40% - 强调文字颜色 4 4 2 4 3" xfId="3268"/>
    <cellStyle name="强调文字颜色 2 2 2 3 2 4" xfId="3269"/>
    <cellStyle name="20% - 强调文字颜色 1 4 2 4" xfId="3270"/>
    <cellStyle name="常规 6 4 4 2 2" xfId="3271"/>
    <cellStyle name="40% - 强调文字颜色 6 4 3 2 2 2" xfId="3272"/>
    <cellStyle name="40% - 强调文字颜色 5 4 2 2 2 4" xfId="3273"/>
    <cellStyle name="20% - 强调文字颜色 2 2 10" xfId="3274"/>
    <cellStyle name="强调文字颜色 3 2 3 4 2 3" xfId="3275"/>
    <cellStyle name="60% - 强调文字颜色 3 6" xfId="3276"/>
    <cellStyle name="强调文字颜色 2 2 2 4 2 5" xfId="3277"/>
    <cellStyle name="20% - 强调文字颜色 1 5 2 5" xfId="3278"/>
    <cellStyle name="40% - 强调文字颜色 4 4 2 4 3 2" xfId="3279"/>
    <cellStyle name="60% - 强调文字颜色 4 2 2 4 2 3" xfId="3280"/>
    <cellStyle name="链接单元格 2 6 2 2 3" xfId="3281"/>
    <cellStyle name="20% - 强调文字颜色 1 4 2 4 2" xfId="3282"/>
    <cellStyle name="常规 8 2 8" xfId="3283"/>
    <cellStyle name="20% - 强调文字颜色 6 4 2 3 2 2 2" xfId="3284"/>
    <cellStyle name="20% - 强调文字颜色 2 2 5 4" xfId="3285"/>
    <cellStyle name="40% - 强调文字颜色 4 4 2 3" xfId="3286"/>
    <cellStyle name="常规 6 4 4 2 2 2" xfId="3287"/>
    <cellStyle name="注释 2 11 6" xfId="3288"/>
    <cellStyle name="40% - 强调文字颜色 6 4 3 2 2 2 2" xfId="3289"/>
    <cellStyle name="20% - 强调文字颜色 2 2 10 2" xfId="3290"/>
    <cellStyle name="常规 24 2 2 2" xfId="3291"/>
    <cellStyle name="常规 19 2 2 2" xfId="3292"/>
    <cellStyle name="常规 22 2 6" xfId="3293"/>
    <cellStyle name="常规 17 2 6" xfId="3294"/>
    <cellStyle name="20% - 强调文字颜色 5 2 7 3 2 2 2" xfId="3295"/>
    <cellStyle name="常规 2 19 4 2 4 2" xfId="3296"/>
    <cellStyle name="20% - 强调文字颜色 3 2 6 4" xfId="3297"/>
    <cellStyle name="标题 6 4 3" xfId="3298"/>
    <cellStyle name="注释 4 4 2 2 2" xfId="3299"/>
    <cellStyle name="计算 2 2 5 6 5" xfId="3300"/>
    <cellStyle name="60% - 强调文字颜色 3 6 2" xfId="3301"/>
    <cellStyle name="输出 6 2 2 2 3" xfId="3302"/>
    <cellStyle name="20% - 强调文字颜色 1 5 2 5 2" xfId="3303"/>
    <cellStyle name="强调文字颜色 5 2 5 2 2 3" xfId="3304"/>
    <cellStyle name="汇总 4 3 3" xfId="3305"/>
    <cellStyle name="20% - 强调文字颜色 1 4 2 4 2 2" xfId="3306"/>
    <cellStyle name="60% - 强调文字颜色 4 2 2 4 2 3 2" xfId="3307"/>
    <cellStyle name="40% - 强调文字颜色 4 4 2 3 2" xfId="3308"/>
    <cellStyle name="20% - 强调文字颜色 2 2 10 2 2" xfId="3309"/>
    <cellStyle name="注释 2 6 2 2 4" xfId="3310"/>
    <cellStyle name="60% - 强调文字颜色 3 6 2 2" xfId="3311"/>
    <cellStyle name="常规 2 15 2 2 3 3" xfId="3312"/>
    <cellStyle name="20% - 强调文字颜色 1 5 2 5 2 2" xfId="3313"/>
    <cellStyle name="汇总 4 3 3 2" xfId="3314"/>
    <cellStyle name="20% - 强调文字颜色 1 4 2 4 2 2 2" xfId="3315"/>
    <cellStyle name="计算 6 2 3 3" xfId="3316"/>
    <cellStyle name="20% - 强调文字颜色 3 4 3 2 2" xfId="3317"/>
    <cellStyle name="计算 2 7 5 3 2" xfId="3318"/>
    <cellStyle name="标题 3 6 3" xfId="3319"/>
    <cellStyle name="汇总 2 2 6 2 5" xfId="3320"/>
    <cellStyle name="输出 2 7 3 2" xfId="3321"/>
    <cellStyle name="20% - 强调文字颜色 2 2 11" xfId="3322"/>
    <cellStyle name="60% - 强调文字颜色 3 7" xfId="3323"/>
    <cellStyle name="输入 2 2 3 8 2 2" xfId="3324"/>
    <cellStyle name="20% - 强调文字颜色 1 5 2 6" xfId="3325"/>
    <cellStyle name="标题 3 3 4 2" xfId="3326"/>
    <cellStyle name="60% - 强调文字颜色 3 2 3 3 3 2 2" xfId="3327"/>
    <cellStyle name="输入 2 2 4 5 2 2 2" xfId="3328"/>
    <cellStyle name="20% - 强调文字颜色 2 2 2 6 2" xfId="3329"/>
    <cellStyle name="强调文字颜色 5 3 2 2 3 3" xfId="3330"/>
    <cellStyle name="标题 3 2 2 9 4" xfId="3331"/>
    <cellStyle name="常规 2 10 7 2 3" xfId="3332"/>
    <cellStyle name="20% - 强调文字颜色 2 2 2 3 3 2" xfId="3333"/>
    <cellStyle name="强调文字颜色 3 2 3 3 2 2 3" xfId="3334"/>
    <cellStyle name="60% - 强调文字颜色 5 2 3 4 2 2" xfId="3335"/>
    <cellStyle name="60% - 强调文字颜色 4 2 2 4 2 4" xfId="3336"/>
    <cellStyle name="20% - 强调文字颜色 1 4 2 4 3" xfId="3337"/>
    <cellStyle name="20% - 强调文字颜色 2 2 2 6 2 2" xfId="3338"/>
    <cellStyle name="输入 2 2 3 2 4 3 3 2" xfId="3339"/>
    <cellStyle name="计算 2 2 3 2 4 3 5" xfId="3340"/>
    <cellStyle name="20% - 强调文字颜色 2 2 4" xfId="3341"/>
    <cellStyle name="40% - 强调文字颜色 3 2 9" xfId="3342"/>
    <cellStyle name="汇总 2 7 3 2 2 3" xfId="3343"/>
    <cellStyle name="20% - 强调文字颜色 2 2 2 3 3 2 2" xfId="3344"/>
    <cellStyle name="汇总 4 4 3" xfId="3345"/>
    <cellStyle name="20% - 强调文字颜色 1 4 2 4 3 2" xfId="3346"/>
    <cellStyle name="60% - 强调文字颜色 5 2 3 4 2 2 2" xfId="3347"/>
    <cellStyle name="40% - 强调文字颜色 1 2 2 4 2 3" xfId="3348"/>
    <cellStyle name="40% - 强调文字颜色 5 2 2 2 4 2 2 2" xfId="3349"/>
    <cellStyle name="计算 2 2 3 2 9 2" xfId="3350"/>
    <cellStyle name="60% - 强调文字颜色 1 2 6 2" xfId="3351"/>
    <cellStyle name="20% - 强调文字颜色 1 4 2 4 4" xfId="3352"/>
    <cellStyle name="40% - 强调文字颜色 4 4 2 4 4" xfId="3353"/>
    <cellStyle name="强调文字颜色 2 2 2 3 2 5" xfId="3354"/>
    <cellStyle name="20% - 强调文字颜色 1 4 2 5" xfId="3355"/>
    <cellStyle name="20% - 强调文字颜色 1 4 2 5 2" xfId="3356"/>
    <cellStyle name="强调文字颜色 5 2 4 2 2 3" xfId="3357"/>
    <cellStyle name="20% - 强调文字颜色 5 2 7 2 2 2 2" xfId="3358"/>
    <cellStyle name="常规 23 2 2 2" xfId="3359"/>
    <cellStyle name="常规 18 2 2 2" xfId="3360"/>
    <cellStyle name="常规 11 3 2 2 2 2 2" xfId="3361"/>
    <cellStyle name="20% - 强调文字颜色 6 4 2 3 2 3 2" xfId="3362"/>
    <cellStyle name="20% - 强调文字颜色 6 2 2 2 3 3 2 2" xfId="3363"/>
    <cellStyle name="20% - 强调文字颜色 2 2 6 4" xfId="3364"/>
    <cellStyle name="注释 3 2 2 6" xfId="3365"/>
    <cellStyle name="常规 11 11 2 5" xfId="3366"/>
    <cellStyle name="常规 2 14 2 2 3 3" xfId="3367"/>
    <cellStyle name="汇总 5 3 3" xfId="3368"/>
    <cellStyle name="20% - 强调文字颜色 1 4 2 5 2 2" xfId="3369"/>
    <cellStyle name="标题 3 2 4 2" xfId="3370"/>
    <cellStyle name="60% - 强调文字颜色 3 2 2 5 3 2" xfId="3371"/>
    <cellStyle name="强调文字颜色 4 2 4 3 2 2" xfId="3372"/>
    <cellStyle name="输入 2 2 3 7 2 2" xfId="3373"/>
    <cellStyle name="20% - 强调文字颜色 1 4 2 6" xfId="3374"/>
    <cellStyle name="汇总 4 3 3 3 3" xfId="3375"/>
    <cellStyle name="20% - 强调文字颜色 5 2 3 3 2 2 2 2" xfId="3376"/>
    <cellStyle name="标题 1 2 2 2 4" xfId="3377"/>
    <cellStyle name="汇总 2 3 2 4 2 3" xfId="3378"/>
    <cellStyle name="强调文字颜色 4 2 8" xfId="3379"/>
    <cellStyle name="20% - 强调文字颜色 2 2 2 2 2 2 2 2 2" xfId="3380"/>
    <cellStyle name="标题 2 8 2 2 2" xfId="3381"/>
    <cellStyle name="汇总 2 2 5 4 4 2 2" xfId="3382"/>
    <cellStyle name="20% - 强调文字颜色 6 4 3 2 3" xfId="3383"/>
    <cellStyle name="百分比 2 14" xfId="3384"/>
    <cellStyle name="40% - 强调文字颜色 1 5 4 2 4" xfId="3385"/>
    <cellStyle name="强调文字颜色 2 2 2 3 3 2" xfId="3386"/>
    <cellStyle name="20% - 强调文字颜色 1 4 3 2" xfId="3387"/>
    <cellStyle name="计算 2 2 3 2 2 2 4" xfId="3388"/>
    <cellStyle name="强调文字颜色 2 2 3 2 3 4" xfId="3389"/>
    <cellStyle name="20% - 强调文字颜色 2 3 3 4" xfId="3390"/>
    <cellStyle name="20% - 强调文字颜色 4 2 10 2 3" xfId="3391"/>
    <cellStyle name="强调文字颜色 2 2 2 3 3 2 2" xfId="3392"/>
    <cellStyle name="20% - 强调文字颜色 1 4 3 2 2" xfId="3393"/>
    <cellStyle name="常规 4 4 4 2 3" xfId="3394"/>
    <cellStyle name="输入 2 2 2 2 10 4" xfId="3395"/>
    <cellStyle name="40% - 强调文字颜色 6 2 3 2 2 3" xfId="3396"/>
    <cellStyle name="百分比 2 2 3 2 4" xfId="3397"/>
    <cellStyle name="20% - 强调文字颜色 6 4 3 2 3 2" xfId="3398"/>
    <cellStyle name="百分比 2 14 2" xfId="3399"/>
    <cellStyle name="60% - 强调文字颜色 4 3 3" xfId="3400"/>
    <cellStyle name="20% - 强调文字颜色 1 5 3 2 3" xfId="3401"/>
    <cellStyle name="检查单元格 2 2 2" xfId="3402"/>
    <cellStyle name="差 2 2 7 2 2 2" xfId="3403"/>
    <cellStyle name="60% - 强调文字颜色 4 5 4 3 2" xfId="3404"/>
    <cellStyle name="常规 2 8 5 4" xfId="3405"/>
    <cellStyle name="输入 2 5 4" xfId="3406"/>
    <cellStyle name="20% - 强调文字颜色 1 4 3 2 2 2" xfId="3407"/>
    <cellStyle name="差 2 5 4" xfId="3408"/>
    <cellStyle name="60% - 强调文字颜色 4 3 3 2" xfId="3409"/>
    <cellStyle name="常规 9 2 3 2 2 3" xfId="3410"/>
    <cellStyle name="常规 11 7 4 4" xfId="3411"/>
    <cellStyle name="20% - 强调文字颜色 1 5 3 2 3 2" xfId="3412"/>
    <cellStyle name="检查单元格 2 2 2 2" xfId="3413"/>
    <cellStyle name="60% - 强调文字颜色 4 5 4 3 2 2" xfId="3414"/>
    <cellStyle name="汇总 2 6 4 2 5" xfId="3415"/>
    <cellStyle name="输入 2 5 4 2" xfId="3416"/>
    <cellStyle name="20% - 强调文字颜色 1 4 3 2 2 2 2" xfId="3417"/>
    <cellStyle name="20% - 强调文字颜色 5 2 2 2 5" xfId="3418"/>
    <cellStyle name="40% - 强调文字颜色 4 4 2 5 2" xfId="3419"/>
    <cellStyle name="输入 2 2 2 2 2 2 2 2" xfId="3420"/>
    <cellStyle name="40% - 强调文字颜色 5 2 11 2 2" xfId="3421"/>
    <cellStyle name="适中 2 5 2 4" xfId="3422"/>
    <cellStyle name="强调文字颜色 2 2 2 3 3 3" xfId="3423"/>
    <cellStyle name="20% - 强调文字颜色 1 4 3 3" xfId="3424"/>
    <cellStyle name="20% - 强调文字颜色 6 4 3 2 4" xfId="3425"/>
    <cellStyle name="百分比 2 15" xfId="3426"/>
    <cellStyle name="强调文字颜色 5 3 2 3 2 2 2" xfId="3427"/>
    <cellStyle name="强调文字颜色 3 5 2 2 2 5" xfId="3428"/>
    <cellStyle name="检查单元格 3 2 2" xfId="3429"/>
    <cellStyle name="60% - 强调文字颜色 4 5 5 3 2" xfId="3430"/>
    <cellStyle name="60% - 强调文字颜色 5 3 3" xfId="3431"/>
    <cellStyle name="20% - 强调文字颜色 1 5 4 2 3" xfId="3432"/>
    <cellStyle name="常规 2 3 6 2 5 2" xfId="3433"/>
    <cellStyle name="40% - 强调文字颜色 2 3 10 3" xfId="3434"/>
    <cellStyle name="常规 2 9 5 4" xfId="3435"/>
    <cellStyle name="输入 3 5 4" xfId="3436"/>
    <cellStyle name="20% - 强调文字颜色 1 4 3 3 2 2" xfId="3437"/>
    <cellStyle name="标题 2 2 2 5 2" xfId="3438"/>
    <cellStyle name="强调文字颜色 2 2 2 3 4" xfId="3439"/>
    <cellStyle name="标题 1 3 5 2 2 2" xfId="3440"/>
    <cellStyle name="输出 4 2 3 3 3 2" xfId="3441"/>
    <cellStyle name="20% - 强调文字颜色 1 4 4" xfId="3442"/>
    <cellStyle name="计算 2 3 3 3 4" xfId="3443"/>
    <cellStyle name="输出 2 2 3 2 7 2" xfId="3444"/>
    <cellStyle name="20% - 强调文字颜色 3 6 3 2 2 2" xfId="3445"/>
    <cellStyle name="60% - 强调文字颜色 1 3 2 2 2 2 2" xfId="3446"/>
    <cellStyle name="标题 4 2 8 2" xfId="3447"/>
    <cellStyle name="强调文字颜色 2 2 2 3 5" xfId="3448"/>
    <cellStyle name="20% - 强调文字颜色 1 4 5" xfId="3449"/>
    <cellStyle name="计算 2 2 3 2 4 2 4" xfId="3450"/>
    <cellStyle name="输出 2 2 2 2 6 2 2 4" xfId="3451"/>
    <cellStyle name="20% - 强调文字颜色 2 5 3 4" xfId="3452"/>
    <cellStyle name="20% - 强调文字颜色 1 4 5 2 2" xfId="3453"/>
    <cellStyle name="标题 4 2 8 2 2 2" xfId="3454"/>
    <cellStyle name="标题 1 5" xfId="3455"/>
    <cellStyle name="20% - 强调文字颜色 5 2 2 3 4" xfId="3456"/>
    <cellStyle name="20% - 强调文字颜色 1 4 5 2 2 2" xfId="3457"/>
    <cellStyle name="20% - 强调文字颜色 1 4 5 3" xfId="3458"/>
    <cellStyle name="汇总 4 2 5 7" xfId="3459"/>
    <cellStyle name="40% - 强调文字颜色 3 2 8" xfId="3460"/>
    <cellStyle name="汇总 2 7 3 2 2 2" xfId="3461"/>
    <cellStyle name="计算 2 2 3 2 4 3 4" xfId="3462"/>
    <cellStyle name="40% - 强调文字颜色 6 3 6 2 2 2" xfId="3463"/>
    <cellStyle name="20% - 强调文字颜色 2 2 3" xfId="3464"/>
    <cellStyle name="20% - 强调文字颜色 2 5 4 4" xfId="3465"/>
    <cellStyle name="20% - 强调文字颜色 1 4 5 3 2" xfId="3466"/>
    <cellStyle name="标题 2 4 2 5" xfId="3467"/>
    <cellStyle name="常规 3 3 3 3 4" xfId="3468"/>
    <cellStyle name="20% - 强调文字颜色 6 2 6 3 2" xfId="3469"/>
    <cellStyle name="常规 11 4 2 3 4 2 3" xfId="3470"/>
    <cellStyle name="标题 4 2 8 3" xfId="3471"/>
    <cellStyle name="强调文字颜色 2 2 2 3 6" xfId="3472"/>
    <cellStyle name="20% - 强调文字颜色 1 4 6" xfId="3473"/>
    <cellStyle name="20% - 强调文字颜色 3 2 3 2 3 2" xfId="3474"/>
    <cellStyle name="强调文字颜色 5 4 4 3 3" xfId="3475"/>
    <cellStyle name="20% - 强调文字颜色 2 2 2 2 3 4" xfId="3476"/>
    <cellStyle name="汇总 4 2 3 2 2 2 3" xfId="3477"/>
    <cellStyle name="60% - 强调文字颜色 5 2 3 3 2 4" xfId="3478"/>
    <cellStyle name="60% - 强调文字颜色 4 3 2 2 2 2 2 2" xfId="3479"/>
    <cellStyle name="60% - 强调文字颜色 6 2 4 3 2 2" xfId="3480"/>
    <cellStyle name="计算 2 2 3 2 5 2 4" xfId="3481"/>
    <cellStyle name="20% - 强调文字颜色 2 6 3 4" xfId="3482"/>
    <cellStyle name="60% - 强调文字颜色 1 2 2 2 4" xfId="3483"/>
    <cellStyle name="汇总 5 4 2 2 3 2" xfId="3484"/>
    <cellStyle name="20% - 强调文字颜色 1 4 6 2 2" xfId="3485"/>
    <cellStyle name="常规 28 2 5 3" xfId="3486"/>
    <cellStyle name="输入 2 5 3 2 2 3" xfId="3487"/>
    <cellStyle name="20% - 强调文字颜色 4 3 2 3 2 2 2 2" xfId="3488"/>
    <cellStyle name="60% - 强调文字颜色 1 4 2 3 2 2 2" xfId="3489"/>
    <cellStyle name="40% - 强调文字颜色 5 3 2 4 2 2" xfId="3490"/>
    <cellStyle name="20% - 强调文字颜色 3 3 6 3 3 2" xfId="3491"/>
    <cellStyle name="20% - 强调文字颜色 1 4 7" xfId="3492"/>
    <cellStyle name="标题 4 5 2 3 2 2" xfId="3493"/>
    <cellStyle name="汇总 2 2 3 6 2 2 2 2" xfId="3494"/>
    <cellStyle name="60% - 强调文字颜色 3 3" xfId="3495"/>
    <cellStyle name="强调文字颜色 2 2 2 4 2 2" xfId="3496"/>
    <cellStyle name="20% - 强调文字颜色 1 5 2 2" xfId="3497"/>
    <cellStyle name="20% - 强调文字颜色 3 2 3 4" xfId="3498"/>
    <cellStyle name="计算 2 5 5 5" xfId="3499"/>
    <cellStyle name="输出 2 3 9 6" xfId="3500"/>
    <cellStyle name="汇总 10 2" xfId="3501"/>
    <cellStyle name="适中 4 3 2 5" xfId="3502"/>
    <cellStyle name="40% - 强调文字颜色 2 4 2 2 2 2 2 2" xfId="3503"/>
    <cellStyle name="计算 2 2 5 3 5" xfId="3504"/>
    <cellStyle name="60% - 强调文字颜色 3 3 2" xfId="3505"/>
    <cellStyle name="强调文字颜色 2 2 2 4 2 2 2" xfId="3506"/>
    <cellStyle name="20% - 强调文字颜色 1 5 2 2 2" xfId="3507"/>
    <cellStyle name="注释 2 4 2 5 2 4" xfId="3508"/>
    <cellStyle name="60% - 强调文字颜色 5 4 4 3 2" xfId="3509"/>
    <cellStyle name="60% - 强调文字颜色 6 5 2 5" xfId="3510"/>
    <cellStyle name="计算 2 2 3 2 3 2 2 3" xfId="3511"/>
    <cellStyle name="20% - 强调文字颜色 2 4 3 2 3" xfId="3512"/>
    <cellStyle name="20% - 强调文字颜色 4 2 8" xfId="3513"/>
    <cellStyle name="汇总 4 6 2 2 3" xfId="3514"/>
    <cellStyle name="常规 10 3 3" xfId="3515"/>
    <cellStyle name="20% - 强调文字颜色 3 2 3 4 2" xfId="3516"/>
    <cellStyle name="计算 2 2 5 3 5 2" xfId="3517"/>
    <cellStyle name="60% - 强调文字颜色 3 3 2 2" xfId="3518"/>
    <cellStyle name="20% - 强调文字颜色 1 5 2 2 2 2" xfId="3519"/>
    <cellStyle name="20% - 强调文字颜色 4 2 8 2 2" xfId="3520"/>
    <cellStyle name="汇总 2 3 9 2 3 2" xfId="3521"/>
    <cellStyle name="注释 5 2 4 4 2" xfId="3522"/>
    <cellStyle name="常规 10 3 3 2 2" xfId="3523"/>
    <cellStyle name="20% - 强调文字颜色 3 2 3 4 2 2 2" xfId="3524"/>
    <cellStyle name="标题 2 2 2 8 2" xfId="3525"/>
    <cellStyle name="60% - 强调文字颜色 1 3 5 3 2" xfId="3526"/>
    <cellStyle name="20% - 强调文字颜色 1 5 2 2 2 2 2 2" xfId="3527"/>
    <cellStyle name="常规 2 5" xfId="3528"/>
    <cellStyle name="60% - 强调文字颜色 3 3 2 2 2 2" xfId="3529"/>
    <cellStyle name="计算 3 2 3 5 2" xfId="3530"/>
    <cellStyle name="常规 11 4 5 4 4" xfId="3531"/>
    <cellStyle name="60% - 强调文字颜色 6 5 2 6" xfId="3532"/>
    <cellStyle name="计算 2 2 3 2 3 2 2 4" xfId="3533"/>
    <cellStyle name="20% - 强调文字颜色 2 4 3 2 4" xfId="3534"/>
    <cellStyle name="强调文字颜色 1 3 2 3 2" xfId="3535"/>
    <cellStyle name="常规 10 3 4" xfId="3536"/>
    <cellStyle name="常规 20 2 2 4 2" xfId="3537"/>
    <cellStyle name="常规 15 2 2 4 2" xfId="3538"/>
    <cellStyle name="20% - 强调文字颜色 4 2 9" xfId="3539"/>
    <cellStyle name="20% - 强调文字颜色 3 2 3 4 3" xfId="3540"/>
    <cellStyle name="60% - 强调文字颜色 5 3 3 2 2 2 2" xfId="3541"/>
    <cellStyle name="常规 2 7 2 5 2 2" xfId="3542"/>
    <cellStyle name="60% - 强调文字颜色 3 3 2 3" xfId="3543"/>
    <cellStyle name="20% - 强调文字颜色 1 5 2 2 2 3" xfId="3544"/>
    <cellStyle name="汇总 2 4 2 2 2 2 2 2" xfId="3545"/>
    <cellStyle name="20% - 强调文字颜色 6 2 5 2" xfId="3546"/>
    <cellStyle name="常规 7 5 2 3 3" xfId="3547"/>
    <cellStyle name="标题 2 2 10 2 2 2 2" xfId="3548"/>
    <cellStyle name="20% - 强调文字颜色 4 2 9 2" xfId="3549"/>
    <cellStyle name="常规 7 3 2 7 3" xfId="3550"/>
    <cellStyle name="计算 2 3 2 2 5" xfId="3551"/>
    <cellStyle name="20% - 强调文字颜色 3 2 3 4 3 2" xfId="3552"/>
    <cellStyle name="常规 3 3 2 2 4" xfId="3553"/>
    <cellStyle name="20% - 强调文字颜色 6 2 5 2 2" xfId="3554"/>
    <cellStyle name="60% - 强调文字颜色 3 3 2 3 2" xfId="3555"/>
    <cellStyle name="计算 3 2 4 5" xfId="3556"/>
    <cellStyle name="常规 9 2 6 2 3" xfId="3557"/>
    <cellStyle name="20% - 强调文字颜色 1 5 2 2 2 3 2" xfId="3558"/>
    <cellStyle name="汇总 2 4 2 2 2 2 2 2 2" xfId="3559"/>
    <cellStyle name="40% - 强调文字颜色 1 3 6 2 3" xfId="3560"/>
    <cellStyle name="60% - 强调文字颜色 2 2 2 4 3 2 2" xfId="3561"/>
    <cellStyle name="60% - 强调文字颜色 5 4 4 4" xfId="3562"/>
    <cellStyle name="20% - 强调文字颜色 2 3 2 4 2" xfId="3563"/>
    <cellStyle name="20% - 强调文字颜色 3 2 3 5" xfId="3564"/>
    <cellStyle name="常规 3 4 2 2 2 3 2" xfId="3565"/>
    <cellStyle name="计算 2 2 5 3 6" xfId="3566"/>
    <cellStyle name="60% - 强调文字颜色 3 3 3" xfId="3567"/>
    <cellStyle name="常规 11 5 2 2 2 3 4 2" xfId="3568"/>
    <cellStyle name="强调文字颜色 2 2 2 4 2 2 3" xfId="3569"/>
    <cellStyle name="20% - 强调文字颜色 1 5 2 2 3" xfId="3570"/>
    <cellStyle name="检查单元格 2 4 2 3 2" xfId="3571"/>
    <cellStyle name="60% - 强调文字颜色 4 5 3 3 2" xfId="3572"/>
    <cellStyle name="汇总 2 2 2 2 6 2 2 2 2 2" xfId="3573"/>
    <cellStyle name="20% - 强调文字颜色 2 3 2 4 2 2" xfId="3574"/>
    <cellStyle name="20% - 强调文字颜色 4 3 8" xfId="3575"/>
    <cellStyle name="汇总 2 3 5 3 2 3" xfId="3576"/>
    <cellStyle name="常规 10 4 3" xfId="3577"/>
    <cellStyle name="汇总 2 3 4 2 3 2 2" xfId="3578"/>
    <cellStyle name="20% - 强调文字颜色 4 3 2 6" xfId="3579"/>
    <cellStyle name="20% - 强调文字颜色 3 2 3 5 2" xfId="3580"/>
    <cellStyle name="强调文字颜色 5 4 2 3 2 3" xfId="3581"/>
    <cellStyle name="常规 9 2 2 2 2 3" xfId="3582"/>
    <cellStyle name="20% - 强调文字颜色 1 5 2 2 3 2" xfId="3583"/>
    <cellStyle name="60% - 强调文字颜色 3 3 3 2" xfId="3584"/>
    <cellStyle name="40% - 强调文字颜色 1 3 2 2 2 3" xfId="3585"/>
    <cellStyle name="60% - 强调文字颜色 4 5 3 3 2 2" xfId="3586"/>
    <cellStyle name="汇总 2 2 2 5 3 4" xfId="3587"/>
    <cellStyle name="输入 2 5 2 4 2 3 2" xfId="3588"/>
    <cellStyle name="60% - 强调文字颜色 3 5 2 3 2 4" xfId="3589"/>
    <cellStyle name="60% - 强调文字颜色 5 3 2 4 2 2" xfId="3590"/>
    <cellStyle name="20% - 强调文字颜色 2 3 2 4 3" xfId="3591"/>
    <cellStyle name="输入 2 2 5 5 3 2" xfId="3592"/>
    <cellStyle name="20% - 强调文字颜色 3 2 3 6" xfId="3593"/>
    <cellStyle name="标题 3 2 2 2 3 2 2 2 2" xfId="3594"/>
    <cellStyle name="输入 6 3 2" xfId="3595"/>
    <cellStyle name="输入 5 2 2 2" xfId="3596"/>
    <cellStyle name="常规 4 5 3 2 5" xfId="3597"/>
    <cellStyle name="20% - 强调文字颜色 3 2 10 2 2" xfId="3598"/>
    <cellStyle name="60% - 强调文字颜色 2 2 4 2" xfId="3599"/>
    <cellStyle name="计算 2 2 5 3 7" xfId="3600"/>
    <cellStyle name="计算 2 2 4 2 7 2" xfId="3601"/>
    <cellStyle name="60% - 强调文字颜色 3 3 4" xfId="3602"/>
    <cellStyle name="常规 11 5 2 2 2 2 2 2 2 2" xfId="3603"/>
    <cellStyle name="计算 2 12 2" xfId="3604"/>
    <cellStyle name="20% - 强调文字颜色 1 5 2 2 4" xfId="3605"/>
    <cellStyle name="60% - 强调文字颜色 4 5 2 2 3 2" xfId="3606"/>
    <cellStyle name="40% - 强调文字颜色 2 2 6 3 2" xfId="3607"/>
    <cellStyle name="20% - 强调文字颜色 2 4 4 2 3 2" xfId="3608"/>
    <cellStyle name="60% - 强调文字颜色 3 4 2 2 2" xfId="3609"/>
    <cellStyle name="汇总 2 3 3 4" xfId="3610"/>
    <cellStyle name="计算 4 2 3 5" xfId="3611"/>
    <cellStyle name="20% - 强调文字颜色 1 5 2 3 2 2 2" xfId="3612"/>
    <cellStyle name="链接单元格 6 7" xfId="3613"/>
    <cellStyle name="20% - 强调文字颜色 2 2 4 3" xfId="3614"/>
    <cellStyle name="40% - 强调文字颜色 3 2 9 3" xfId="3615"/>
    <cellStyle name="60% - 强调文字颜色 3 4 2 2 2 2" xfId="3616"/>
    <cellStyle name="汇总 2 3 3 4 2" xfId="3617"/>
    <cellStyle name="计算 4 2 3 5 2" xfId="3618"/>
    <cellStyle name="汇总 4 4 3 3" xfId="3619"/>
    <cellStyle name="计算 6 3 3 4" xfId="3620"/>
    <cellStyle name="20% - 强调文字颜色 1 5 2 3 2 2 2 2" xfId="3621"/>
    <cellStyle name="40% - 强调文字颜色 2 2 6 4" xfId="3622"/>
    <cellStyle name="计算 2 2 3 2 3 3 2 4" xfId="3623"/>
    <cellStyle name="20% - 强调文字颜色 2 4 4 2 4" xfId="3624"/>
    <cellStyle name="汇总 2 2 2 6 2 5" xfId="3625"/>
    <cellStyle name="20% - 强调文字颜色 4 5 2 3 2" xfId="3626"/>
    <cellStyle name="常规 2 7 2 6 2 2" xfId="3627"/>
    <cellStyle name="60% - 强调文字颜色 3 4 2 3" xfId="3628"/>
    <cellStyle name="20% - 强调文字颜色 1 5 2 3 2 3" xfId="3629"/>
    <cellStyle name="汇总 2 4 2 2 2 3 2 2" xfId="3630"/>
    <cellStyle name="20% - 强调文字颜色 6 3 5 2" xfId="3631"/>
    <cellStyle name="常规 7 5 3 3 3" xfId="3632"/>
    <cellStyle name="20% - 强调文字颜色 4 5 2 3 2 2" xfId="3633"/>
    <cellStyle name="20% - 强调文字颜色 2 3 6 2 2 3" xfId="3634"/>
    <cellStyle name="60% - 强调文字颜色 3 4 2 3 2" xfId="3635"/>
    <cellStyle name="汇总 2 3 4 4" xfId="3636"/>
    <cellStyle name="计算 4 2 4 5" xfId="3637"/>
    <cellStyle name="20% - 强调文字颜色 1 5 2 3 2 3 2" xfId="3638"/>
    <cellStyle name="输出 2 2 5 2 2 3 2" xfId="3639"/>
    <cellStyle name="常规 3 4 2 2 4" xfId="3640"/>
    <cellStyle name="20% - 强调文字颜色 6 3 5 2 2" xfId="3641"/>
    <cellStyle name="20% - 强调文字颜色 3 2 10 3 2" xfId="3642"/>
    <cellStyle name="强调文字颜色 5 5 5 2 2" xfId="3643"/>
    <cellStyle name="20% - 强调文字颜色 2 2 3 3 2 3" xfId="3644"/>
    <cellStyle name="60% - 强调文字颜色 2 2 5 2" xfId="3645"/>
    <cellStyle name="计算 2 2 5 4 7" xfId="3646"/>
    <cellStyle name="计算 2 2 4 2 8 2" xfId="3647"/>
    <cellStyle name="60% - 强调文字颜色 3 4 4" xfId="3648"/>
    <cellStyle name="计算 2 13 2" xfId="3649"/>
    <cellStyle name="20% - 强调文字颜色 1 5 2 3 4" xfId="3650"/>
    <cellStyle name="20% - 强调文字颜色 6 4 2 4 2 2 2" xfId="3651"/>
    <cellStyle name="常规 2 19 4 2 3 2" xfId="3652"/>
    <cellStyle name="20% - 强调文字颜色 3 2 5 4" xfId="3653"/>
    <cellStyle name="40% - 强调文字颜色 2 5 2 3 2 2 2 2" xfId="3654"/>
    <cellStyle name="标题 6 3 3" xfId="3655"/>
    <cellStyle name="计算 2 5 7 5" xfId="3656"/>
    <cellStyle name="20% - 强调文字颜色 6 2 10 2 3" xfId="3657"/>
    <cellStyle name="计算 2 2 5 5 5" xfId="3658"/>
    <cellStyle name="60% - 强调文字颜色 3 5 2" xfId="3659"/>
    <cellStyle name="20% - 强调文字颜色 1 5 2 4 2" xfId="3660"/>
    <cellStyle name="60% - 强调文字颜色 3 5 2 2" xfId="3661"/>
    <cellStyle name="20% - 强调文字颜色 1 5 2 4 2 2" xfId="3662"/>
    <cellStyle name="60% - 强调文字颜色 3 5 2 2 2" xfId="3663"/>
    <cellStyle name="汇总 3 3 3 4" xfId="3664"/>
    <cellStyle name="计算 5 2 3 5" xfId="3665"/>
    <cellStyle name="20% - 强调文字颜色 1 5 2 4 2 2 2" xfId="3666"/>
    <cellStyle name="汇总 2 2 2 4 3" xfId="3667"/>
    <cellStyle name="20% - 强调文字颜色 2 2 3 3 3 2" xfId="3668"/>
    <cellStyle name="60% - 强调文字颜色 3 5 3" xfId="3669"/>
    <cellStyle name="20% - 强调文字颜色 1 5 2 4 3" xfId="3670"/>
    <cellStyle name="计算 2 14 2" xfId="3671"/>
    <cellStyle name="20% - 强调文字颜色 1 5 2 4 4" xfId="3672"/>
    <cellStyle name="计算 2 2 4 2 9 2" xfId="3673"/>
    <cellStyle name="60% - 强调文字颜色 3 5 4" xfId="3674"/>
    <cellStyle name="常规 11 5 2 3 2 3 2 2 2 2" xfId="3675"/>
    <cellStyle name="60% - 强调文字颜色 2 2 6 2" xfId="3676"/>
    <cellStyle name="40% - 强调文字颜色 2 2 2 3 2 2 2" xfId="3677"/>
    <cellStyle name="20% - 强调文字颜色 2 2 2 2 2 2 3 2" xfId="3678"/>
    <cellStyle name="20% - 强调文字颜色 3 4 2 4 2 2" xfId="3679"/>
    <cellStyle name="汇总 2 2 5 4 5 2" xfId="3680"/>
    <cellStyle name="注释 2 2 2 5 2 3" xfId="3681"/>
    <cellStyle name="标题 2 8 3 2" xfId="3682"/>
    <cellStyle name="强调文字颜色 2 2 2 4 3" xfId="3683"/>
    <cellStyle name="输出 2 2 2 2 5 2 2" xfId="3684"/>
    <cellStyle name="20% - 强调文字颜色 1 5 3" xfId="3685"/>
    <cellStyle name="60% - 强调文字颜色 4 3" xfId="3686"/>
    <cellStyle name="强调文字颜色 2 2 2 4 3 2" xfId="3687"/>
    <cellStyle name="输出 2 2 2 2 5 2 2 2" xfId="3688"/>
    <cellStyle name="20% - 强调文字颜色 1 5 3 2" xfId="3689"/>
    <cellStyle name="20% - 强调文字颜色 6 4 4 2 3" xfId="3690"/>
    <cellStyle name="计算 2 2 3 3 2 2 4" xfId="3691"/>
    <cellStyle name="20% - 强调文字颜色 3 3 3 4" xfId="3692"/>
    <cellStyle name="60% - 强调文字颜色 4 3 2" xfId="3693"/>
    <cellStyle name="强调文字颜色 2 2 2 4 3 2 2" xfId="3694"/>
    <cellStyle name="20% - 强调文字颜色 1 5 3 2 2" xfId="3695"/>
    <cellStyle name="注释 2 4 2 6 2 4" xfId="3696"/>
    <cellStyle name="输出 2 2 2 2 5 2 2 2 2" xfId="3697"/>
    <cellStyle name="百分比 2 3 3 2 4" xfId="3698"/>
    <cellStyle name="20% - 强调文字颜色 6 4 4 2 3 2" xfId="3699"/>
    <cellStyle name="60% - 强调文字颜色 4 3 2 2 2" xfId="3700"/>
    <cellStyle name="20% - 强调文字颜色 1 5 3 2 2 2 2" xfId="3701"/>
    <cellStyle name="输入 7 3 2" xfId="3702"/>
    <cellStyle name="注释 4 2" xfId="3703"/>
    <cellStyle name="输入 5 3 2 2" xfId="3704"/>
    <cellStyle name="常规 4 5 4 2 5" xfId="3705"/>
    <cellStyle name="20% - 强调文字颜色 3 2 11 2 2" xfId="3706"/>
    <cellStyle name="60% - 强调文字颜色 4 3 4" xfId="3707"/>
    <cellStyle name="60% - 强调文字颜色 2 3 4 2" xfId="3708"/>
    <cellStyle name="20% - 强调文字颜色 1 5 3 2 4" xfId="3709"/>
    <cellStyle name="60% - 强调文字颜色 4 5 2 3 3 2" xfId="3710"/>
    <cellStyle name="检查单元格 2 2 3" xfId="3711"/>
    <cellStyle name="60% - 强调文字颜色 4 4" xfId="3712"/>
    <cellStyle name="20% - 强调文字颜色 5 5 4 2 2 2" xfId="3713"/>
    <cellStyle name="强调文字颜色 2 2 2 4 3 3" xfId="3714"/>
    <cellStyle name="输出 2 2 2 2 5 2 2 3" xfId="3715"/>
    <cellStyle name="20% - 强调文字颜色 1 5 3 3" xfId="3716"/>
    <cellStyle name="20% - 强调文字颜色 6 4 4 2 4" xfId="3717"/>
    <cellStyle name="20% - 强调文字颜色 4 4 4 2 2 2 2" xfId="3718"/>
    <cellStyle name="20% - 强调文字颜色 3 2 3 3 2 3 2" xfId="3719"/>
    <cellStyle name="警告文本 6 2 2 2" xfId="3720"/>
    <cellStyle name="好 4 4 6" xfId="3721"/>
    <cellStyle name="常规 14 6" xfId="3722"/>
    <cellStyle name="汇总 2 2 5 4 5 3" xfId="3723"/>
    <cellStyle name="注释 2 2 2 5 2 4" xfId="3724"/>
    <cellStyle name="20% - 强调文字颜色 2 2 7 3 2 2" xfId="3725"/>
    <cellStyle name="40% - 强调文字颜色 5 3 4 2 2" xfId="3726"/>
    <cellStyle name="强调文字颜色 2 2 2 4 4" xfId="3727"/>
    <cellStyle name="输出 2 2 2 2 5 2 3" xfId="3728"/>
    <cellStyle name="输出 4 2 3 3 4 2" xfId="3729"/>
    <cellStyle name="20% - 强调文字颜色 1 5 4" xfId="3730"/>
    <cellStyle name="40% - 强调文字颜色 6 3 2 3 4" xfId="3731"/>
    <cellStyle name="汇总 3 7 3 2" xfId="3732"/>
    <cellStyle name="汇总 2 2 4 2 3 3 2 2 3" xfId="3733"/>
    <cellStyle name="常规 5 3 5 4" xfId="3734"/>
    <cellStyle name="20% - 强调文字颜色 4 3 6 2 5" xfId="3735"/>
    <cellStyle name="20% - 强调文字颜色 2 2 7 3 2 2 2" xfId="3736"/>
    <cellStyle name="40% - 强调文字颜色 5 3 4 2 2 2" xfId="3737"/>
    <cellStyle name="60% - 强调文字颜色 5 3" xfId="3738"/>
    <cellStyle name="强调文字颜色 2 2 2 4 4 2" xfId="3739"/>
    <cellStyle name="输出 2 2 2 2 5 2 3 2" xfId="3740"/>
    <cellStyle name="20% - 强调文字颜色 1 5 4 2" xfId="3741"/>
    <cellStyle name="常规 11 4 2 5 2 2 4" xfId="3742"/>
    <cellStyle name="40% - 强调文字颜色 2 3 10" xfId="3743"/>
    <cellStyle name="常规 30 2 2 6" xfId="3744"/>
    <cellStyle name="常规 25 2 2 6" xfId="3745"/>
    <cellStyle name="常规 11 5 2 6 2 2 2" xfId="3746"/>
    <cellStyle name="40% - 强调文字颜色 2 2 2 4 2" xfId="3747"/>
    <cellStyle name="20% - 强调文字颜色 3 4 3 4" xfId="3748"/>
    <cellStyle name="40% - 强调文字颜色 5 3 4 2 2 2 2" xfId="3749"/>
    <cellStyle name="60% - 强调文字颜色 5 3 2" xfId="3750"/>
    <cellStyle name="20% - 强调文字颜色 1 5 4 2 2" xfId="3751"/>
    <cellStyle name="40% - 强调文字颜色 2 3 10 2" xfId="3752"/>
    <cellStyle name="常规 4 5 5 2 3" xfId="3753"/>
    <cellStyle name="常规 11 5 2 6 2 2 2 2" xfId="3754"/>
    <cellStyle name="60% - 强调文字颜色 5 3 2 2" xfId="3755"/>
    <cellStyle name="20% - 强调文字颜色 1 5 4 2 2 2" xfId="3756"/>
    <cellStyle name="40% - 强调文字颜色 2 3 10 2 2" xfId="3757"/>
    <cellStyle name="40% - 强调文字颜色 2 2 2 4 2 2" xfId="3758"/>
    <cellStyle name="20% - 强调文字颜色 2 2 2 2 3 2 3" xfId="3759"/>
    <cellStyle name="标题 3 8 3" xfId="3760"/>
    <cellStyle name="60% - 强调文字颜色 5 3 3 2" xfId="3761"/>
    <cellStyle name="20% - 强调文字颜色 1 5 4 2 3 2" xfId="3762"/>
    <cellStyle name="强调文字颜色 6 3 2 5 4" xfId="3763"/>
    <cellStyle name="20% - 强调文字颜色 3 2 12 2 2" xfId="3764"/>
    <cellStyle name="强调文字颜色 5 3 2 3 2 2 3" xfId="3765"/>
    <cellStyle name="60% - 强调文字颜色 4 5 2 4 3 2" xfId="3766"/>
    <cellStyle name="检查单元格 3 2 3" xfId="3767"/>
    <cellStyle name="强调文字颜色 5 5 4 2 2 2" xfId="3768"/>
    <cellStyle name="20% - 强调文字颜色 2 2 3 2 2 3 2" xfId="3769"/>
    <cellStyle name="60% - 强调文字颜色 5 3 4" xfId="3770"/>
    <cellStyle name="60% - 强调文字颜色 2 4 4 2" xfId="3771"/>
    <cellStyle name="20% - 强调文字颜色 1 5 4 2 4" xfId="3772"/>
    <cellStyle name="60% - 强调文字颜色 5 4" xfId="3773"/>
    <cellStyle name="20% - 强调文字颜色 1 5 4 3" xfId="3774"/>
    <cellStyle name="20% - 强调文字颜色 5 5 4 2 3 2" xfId="3775"/>
    <cellStyle name="40% - 强调文字颜色 2 3 11" xfId="3776"/>
    <cellStyle name="常规 11 5 2 6 2 2 3" xfId="3777"/>
    <cellStyle name="20% - 强调文字颜色 4 2 3 2 4" xfId="3778"/>
    <cellStyle name="检查单元格 2 2 2 2 2 2 3" xfId="3779"/>
    <cellStyle name="计算 4 3 3 2" xfId="3780"/>
    <cellStyle name="常规 2 16 3 4" xfId="3781"/>
    <cellStyle name="计算 2 2 4 4 2 2 2 2" xfId="3782"/>
    <cellStyle name="20% - 强调文字颜色 3 4 4 4" xfId="3783"/>
    <cellStyle name="常规 21 2 2 2 3" xfId="3784"/>
    <cellStyle name="百分比 3 6 2 2 3" xfId="3785"/>
    <cellStyle name="常规 16 2 2 2 3" xfId="3786"/>
    <cellStyle name="标题 8 2 3" xfId="3787"/>
    <cellStyle name="计算 2 7 6 5" xfId="3788"/>
    <cellStyle name="汇总 2 15 2 4" xfId="3789"/>
    <cellStyle name="40% - 强调文字颜色 2 2 2 5 2" xfId="3790"/>
    <cellStyle name="40% - 强调文字颜色 6 2 2 4 3 2 2" xfId="3791"/>
    <cellStyle name="20% - 强调文字颜色 1 5 4 3 2" xfId="3792"/>
    <cellStyle name="百分比 2 4 2 2 2 4" xfId="3793"/>
    <cellStyle name="60% - 强调文字颜色 5 4 2" xfId="3794"/>
    <cellStyle name="标题 3 3 2 5" xfId="3795"/>
    <cellStyle name="标题 1 5 2 3 2 2 2" xfId="3796"/>
    <cellStyle name="20% - 强调文字颜色 5 4 6 2 2" xfId="3797"/>
    <cellStyle name="输出 2 6 5 2 4" xfId="3798"/>
    <cellStyle name="常规 2 5 3 2 4" xfId="3799"/>
    <cellStyle name="注释 2 2 2 5 2 5" xfId="3800"/>
    <cellStyle name="20% - 强调文字颜色 2 2 7 3 2 3" xfId="3801"/>
    <cellStyle name="60% - 强调文字颜色 6 2 5 2" xfId="3802"/>
    <cellStyle name="60% - 强调文字颜色 2 5 3 3 2" xfId="3803"/>
    <cellStyle name="解释性文本 3 2 2 2" xfId="3804"/>
    <cellStyle name="40% - 强调文字颜色 2 3 2 4 2 2 2" xfId="3805"/>
    <cellStyle name="输入 2 3 2 4 2 3" xfId="3806"/>
    <cellStyle name="差 3 2 2 2 2 3" xfId="3807"/>
    <cellStyle name="40% - 强调文字颜色 5 3 4 2 3" xfId="3808"/>
    <cellStyle name="标题 4 2 9 2" xfId="3809"/>
    <cellStyle name="强调文字颜色 2 2 2 4 5" xfId="3810"/>
    <cellStyle name="输出 2 2 2 2 5 2 4" xfId="3811"/>
    <cellStyle name="20% - 强调文字颜色 1 5 5" xfId="3812"/>
    <cellStyle name="20% - 强调文字颜色 2 2 7 3 2 4" xfId="3813"/>
    <cellStyle name="60% - 强调文字颜色 4 3 2 2 3 2" xfId="3814"/>
    <cellStyle name="60% - 强调文字颜色 6 2 5 3" xfId="3815"/>
    <cellStyle name="差 4 2 3 2 2 2" xfId="3816"/>
    <cellStyle name="常规 32 2 2 2 2" xfId="3817"/>
    <cellStyle name="常规 27 2 2 2 2" xfId="3818"/>
    <cellStyle name="40% - 强调文字颜色 5 3 4 2 4" xfId="3819"/>
    <cellStyle name="标题 4 2 9 3" xfId="3820"/>
    <cellStyle name="强调文字颜色 2 2 2 4 6" xfId="3821"/>
    <cellStyle name="输出 2 2 2 2 5 2 5" xfId="3822"/>
    <cellStyle name="20% - 强调文字颜色 1 5 6" xfId="3823"/>
    <cellStyle name="汇总 5 4 3 2 3" xfId="3824"/>
    <cellStyle name="20% - 强调文字颜色 1 5 6 2" xfId="3825"/>
    <cellStyle name="20% - 强调文字颜色 3 6 3 4" xfId="3826"/>
    <cellStyle name="60% - 强调文字颜色 1 3 2 2 4" xfId="3827"/>
    <cellStyle name="汇总 5 4 3 2 3 2" xfId="3828"/>
    <cellStyle name="20% - 强调文字颜色 1 5 6 2 2" xfId="3829"/>
    <cellStyle name="常规 29 2 5 3" xfId="3830"/>
    <cellStyle name="20% - 强调文字颜色 1 5 7" xfId="3831"/>
    <cellStyle name="标题 4 5 2 3 3 2" xfId="3832"/>
    <cellStyle name="常规 32 2 2 2 3" xfId="3833"/>
    <cellStyle name="常规 27 2 2 2 3" xfId="3834"/>
    <cellStyle name="强调文字颜色 2 2 2 5" xfId="3835"/>
    <cellStyle name="20% - 强调文字颜色 1 6" xfId="3836"/>
    <cellStyle name="强调文字颜色 2 2 2 5 2" xfId="3837"/>
    <cellStyle name="20% - 强调文字颜色 1 6 2" xfId="3838"/>
    <cellStyle name="60% - 强调文字颜色 2 2 2 2 2 3 2 2" xfId="3839"/>
    <cellStyle name="20% - 强调文字颜色 4 2 3 4" xfId="3840"/>
    <cellStyle name="适中 5 3 2 5" xfId="3841"/>
    <cellStyle name="常规 3 2 7 6" xfId="3842"/>
    <cellStyle name="常规 2 16 5" xfId="3843"/>
    <cellStyle name="标题 4 2 2 9 2" xfId="3844"/>
    <cellStyle name="20% - 强调文字颜色 3 4 6" xfId="3845"/>
    <cellStyle name="20% - 强调文字颜色 1 6 2 2 2" xfId="3846"/>
    <cellStyle name="60% - 强调文字颜色 3 5 2 2 3 2" xfId="3847"/>
    <cellStyle name="汇总 3 3 3 5 2" xfId="3848"/>
    <cellStyle name="计算 5 2 3 6 2" xfId="3849"/>
    <cellStyle name="计算 2 2 3 10 2" xfId="3850"/>
    <cellStyle name="标题 3 6 4" xfId="3851"/>
    <cellStyle name="汇总 2 2 6 2 6" xfId="3852"/>
    <cellStyle name="好 10 2" xfId="3853"/>
    <cellStyle name="20% - 强调文字颜色 3 4 3 2 3" xfId="3854"/>
    <cellStyle name="输入 2 5 7 2 4" xfId="3855"/>
    <cellStyle name="常规 2 2" xfId="3856"/>
    <cellStyle name="60% - 强调文字颜色 4 3 2 4 2 2 2" xfId="3857"/>
    <cellStyle name="60% - 强调文字颜色 6 4 4 3 2" xfId="3858"/>
    <cellStyle name="百分比 2 8 2 2 2" xfId="3859"/>
    <cellStyle name="输出 2 7 3 3" xfId="3860"/>
    <cellStyle name="20% - 强调文字颜色 2 2 12" xfId="3861"/>
    <cellStyle name="20% - 强调文字颜色 4 2 3 4 2" xfId="3862"/>
    <cellStyle name="标题 4 2 2 9 2 2" xfId="3863"/>
    <cellStyle name="常规 24 2 4" xfId="3864"/>
    <cellStyle name="常规 19 2 4" xfId="3865"/>
    <cellStyle name="常规 2 19 4 2 6" xfId="3866"/>
    <cellStyle name="汇总 2 15 4 2" xfId="3867"/>
    <cellStyle name="20% - 强调文字颜色 5 2 7 3 2 4" xfId="3868"/>
    <cellStyle name="输出 2 2 2 3 3 3" xfId="3869"/>
    <cellStyle name="汇总 5 6 2 2 3" xfId="3870"/>
    <cellStyle name="20% - 强调文字颜色 3 4 6 2" xfId="3871"/>
    <cellStyle name="汇总 5 2 2 2 2 2 3" xfId="3872"/>
    <cellStyle name="20% - 强调文字颜色 1 6 2 2 2 2" xfId="3873"/>
    <cellStyle name="60% - 强调文字颜色 3 5 2 2 3 2 2" xfId="3874"/>
    <cellStyle name="40% - 强调文字颜色 4 5 2 4 3 2" xfId="3875"/>
    <cellStyle name="60% - 强调文字颜色 6 4 4 4" xfId="3876"/>
    <cellStyle name="注释 10" xfId="3877"/>
    <cellStyle name="20% - 强调文字颜色 2 4 2 4 2" xfId="3878"/>
    <cellStyle name="20% - 强调文字颜色 4 2 3 5" xfId="3879"/>
    <cellStyle name="常规 3 4 2 3 2 3 2" xfId="3880"/>
    <cellStyle name="输出 2 3 9 2 2 2 2" xfId="3881"/>
    <cellStyle name="常规 3 2 7 7" xfId="3882"/>
    <cellStyle name="常规 2 16 6" xfId="3883"/>
    <cellStyle name="强调文字颜色 5 4 2 2 3 2" xfId="3884"/>
    <cellStyle name="标题 4 2 2 9 3" xfId="3885"/>
    <cellStyle name="20% - 强调文字颜色 3 4 7" xfId="3886"/>
    <cellStyle name="汇总 2 3 5 2 3 2" xfId="3887"/>
    <cellStyle name="标题 4 5 2 5 2 2" xfId="3888"/>
    <cellStyle name="20% - 强调文字颜色 1 6 2 2 3" xfId="3889"/>
    <cellStyle name="检查单元格 2 5 2 3 2" xfId="3890"/>
    <cellStyle name="汇总 2 2 2 4 4 3" xfId="3891"/>
    <cellStyle name="60% - 强调文字颜色 4 6 3 3 2" xfId="3892"/>
    <cellStyle name="20% - 强调文字颜色 2 4 2 4 3" xfId="3893"/>
    <cellStyle name="好 12" xfId="3894"/>
    <cellStyle name="20% - 强调文字颜色 2 3 2 3 3 2" xfId="3895"/>
    <cellStyle name="20% - 强调文字颜色 4 2 3 6" xfId="3896"/>
    <cellStyle name="输入 2 2 5 5 2 2 2" xfId="3897"/>
    <cellStyle name="20% - 强调文字颜色 3 2 2 6 2" xfId="3898"/>
    <cellStyle name="强调文字颜色 5 4 2 2 3 3" xfId="3899"/>
    <cellStyle name="标题 4 2 2 9 4" xfId="3900"/>
    <cellStyle name="计算 2 2 4 2 6 2 2" xfId="3901"/>
    <cellStyle name="60% - 强调文字颜色 3 2 4 2" xfId="3902"/>
    <cellStyle name="60% - 强调文字颜色 2 2 3 2 2" xfId="3903"/>
    <cellStyle name="计算 2 11 2 2" xfId="3904"/>
    <cellStyle name="20% - 强调文字颜色 1 6 2 2 4" xfId="3905"/>
    <cellStyle name="60% - 强调文字颜色 4 5 3 2 3 2" xfId="3906"/>
    <cellStyle name="标题 3 2 3 5 2 2 2 2" xfId="3907"/>
    <cellStyle name="60% - 强调文字颜色 4 5 2 2 2 2 2" xfId="3908"/>
    <cellStyle name="强调文字颜色 2 2 2 5 2 3" xfId="3909"/>
    <cellStyle name="20% - 强调文字颜色 1 6 2 3" xfId="3910"/>
    <cellStyle name="输出 2 7 3 3 3 2" xfId="3911"/>
    <cellStyle name="60% - 强调文字颜色 3 5 2 2 4" xfId="3912"/>
    <cellStyle name="汇总 3 3 3 6" xfId="3913"/>
    <cellStyle name="计算 5 2 3 7" xfId="3914"/>
    <cellStyle name="计算 2 2 3 11" xfId="3915"/>
    <cellStyle name="20% - 强调文字颜色 1 6 2 4" xfId="3916"/>
    <cellStyle name="强调文字颜色 4 2 2 3 2 2 2" xfId="3917"/>
    <cellStyle name="40% - 强调文字颜色 1 2 11 2" xfId="3918"/>
    <cellStyle name="标题 1 2 4 2 2" xfId="3919"/>
    <cellStyle name="20% - 强调文字颜色 1 6 2 5" xfId="3920"/>
    <cellStyle name="适中 2 2 2 3 2 3 2" xfId="3921"/>
    <cellStyle name="40% - 强调文字颜色 4 2 4 2" xfId="3922"/>
    <cellStyle name="标题 1 2 4 2 3" xfId="3923"/>
    <cellStyle name="汇总 2 3 2 6 2 2" xfId="3924"/>
    <cellStyle name="强调文字颜色 4 2 2 3 2 2 3" xfId="3925"/>
    <cellStyle name="40% - 强调文字颜色 1 2 11 3" xfId="3926"/>
    <cellStyle name="20% - 强调文字颜色 2 4 2 3 3 2 2" xfId="3927"/>
    <cellStyle name="40% - 强调文字颜色 2 2 2 3 2 3 2" xfId="3928"/>
    <cellStyle name="20% - 强调文字颜色 3 4 2 4 3 2" xfId="3929"/>
    <cellStyle name="注释 2 2 2 5 3 3" xfId="3930"/>
    <cellStyle name="40% - 强调文字颜色 3 2 2 4 2 3" xfId="3931"/>
    <cellStyle name="20% - 强调文字颜色 2 3 2 3 2 2 2 2" xfId="3932"/>
    <cellStyle name="20% - 强调文字颜色 4 2 2 6 2 2" xfId="3933"/>
    <cellStyle name="20% - 强调文字颜色 3 2 2 5 2 2 2" xfId="3934"/>
    <cellStyle name="强调文字颜色 2 2 2 5 3" xfId="3935"/>
    <cellStyle name="20% - 强调文字颜色 3 3 8 2 2" xfId="3936"/>
    <cellStyle name="输出 2 2 2 2 5 3 2" xfId="3937"/>
    <cellStyle name="20% - 强调文字颜色 1 6 3" xfId="3938"/>
    <cellStyle name="强调文字颜色 2 2 2 5 3 2" xfId="3939"/>
    <cellStyle name="20% - 强调文字颜色 3 3 8 2 2 2" xfId="3940"/>
    <cellStyle name="常规 11 6 2 2 2 2 2 3" xfId="3941"/>
    <cellStyle name="输出 2 2 2 2 5 3 2 2" xfId="3942"/>
    <cellStyle name="20% - 强调文字颜色 1 6 3 2" xfId="3943"/>
    <cellStyle name="60% - 强调文字颜色 3 5 2 3 3" xfId="3944"/>
    <cellStyle name="汇总 3 3 4 5" xfId="3945"/>
    <cellStyle name="计算 5 2 4 6" xfId="3946"/>
    <cellStyle name="60% - 强调文字颜色 3 2 3 2 2 2 2 2" xfId="3947"/>
    <cellStyle name="计算 2 2 3 4 2 2 4" xfId="3948"/>
    <cellStyle name="20% - 强调文字颜色 4 3 3 4" xfId="3949"/>
    <cellStyle name="20% - 强调文字颜色 4 4 6" xfId="3950"/>
    <cellStyle name="20% - 强调文字颜色 1 6 3 2 2" xfId="3951"/>
    <cellStyle name="60% - 强调文字颜色 3 5 2 3 3 2" xfId="3952"/>
    <cellStyle name="汇总 5 2 2 3 2 2 3" xfId="3953"/>
    <cellStyle name="强调文字颜色 2 5 5" xfId="3954"/>
    <cellStyle name="20% - 强调文字颜色 1 6 3 2 2 2" xfId="3955"/>
    <cellStyle name="60% - 强调文字颜色 3 5 2 3 3 2 2" xfId="3956"/>
    <cellStyle name="60% - 强调文字颜色 5 3 2 4 2 2 2" xfId="3957"/>
    <cellStyle name="20% - 强调文字颜色 2 3 2 4 3 2" xfId="3958"/>
    <cellStyle name="20% - 强调文字颜色 3 2 10 2 2 2" xfId="3959"/>
    <cellStyle name="计算 2 2 4 2 7 2 2" xfId="3960"/>
    <cellStyle name="60% - 强调文字颜色 3 3 4 2" xfId="3961"/>
    <cellStyle name="60% - 强调文字颜色 2 2 4 2 2" xfId="3962"/>
    <cellStyle name="计算 2 12 2 2" xfId="3963"/>
    <cellStyle name="20% - 强调文字颜色 1 6 3 2 4" xfId="3964"/>
    <cellStyle name="差 2 2 8 2 2 3" xfId="3965"/>
    <cellStyle name="60% - 强调文字颜色 4 5 2 2 3 2 2" xfId="3966"/>
    <cellStyle name="20% - 强调文字颜色 1 6 3 3" xfId="3967"/>
    <cellStyle name="20% - 强调文字颜色 5 5 4 3 2 2" xfId="3968"/>
    <cellStyle name="输入 2 2 2 2 2 4 2 2" xfId="3969"/>
    <cellStyle name="常规 11 6 3 2 3 2 2 2" xfId="3970"/>
    <cellStyle name="60% - 强调文字颜色 3 5 2 3 4" xfId="3971"/>
    <cellStyle name="20% - 强调文字颜色 4 3 4 4" xfId="3972"/>
    <cellStyle name="40% - 强调文字颜色 5 3 9 4" xfId="3973"/>
    <cellStyle name="常规 2 3 5 2 2 6" xfId="3974"/>
    <cellStyle name="40% - 强调文字颜色 6 2 2 5 2 2 2" xfId="3975"/>
    <cellStyle name="20% - 强调文字颜色 4 5 6" xfId="3976"/>
    <cellStyle name="20% - 强调文字颜色 4 3 2 2 4" xfId="3977"/>
    <cellStyle name="检查单元格 5 2 2 3 3" xfId="3978"/>
    <cellStyle name="20% - 强调文字颜色 1 6 3 3 2" xfId="3979"/>
    <cellStyle name="标题 4 2 2 5" xfId="3980"/>
    <cellStyle name="适中 2 3" xfId="3981"/>
    <cellStyle name="20% - 强调文字颜色 3 5 5 2 2 2" xfId="3982"/>
    <cellStyle name="60% - 强调文字颜色 4 3 2 6" xfId="3983"/>
    <cellStyle name="链接单元格 3 6 4" xfId="3984"/>
    <cellStyle name="常规 10 2 3 4 2" xfId="3985"/>
    <cellStyle name="汇总 6 2 4 2" xfId="3986"/>
    <cellStyle name="输入 4 2 3 5 2" xfId="3987"/>
    <cellStyle name="60% - 强调文字颜色 5 2 2 3 3" xfId="3988"/>
    <cellStyle name="40% - 强调文字颜色 4 2 3 4 2 2" xfId="3989"/>
    <cellStyle name="注释 2 2 2 5 3 4" xfId="3990"/>
    <cellStyle name="20% - 强调文字颜色 2 2 7 3 3 2" xfId="3991"/>
    <cellStyle name="40% - 强调文字颜色 3 2 2 4 2 4" xfId="3992"/>
    <cellStyle name="40% - 强调文字颜色 5 3 4 3 2" xfId="3993"/>
    <cellStyle name="常规 11 5 3 2 2 2 2 2" xfId="3994"/>
    <cellStyle name="强调文字颜色 2 2 2 5 4" xfId="3995"/>
    <cellStyle name="输出 2 2 2 2 5 3 3" xfId="3996"/>
    <cellStyle name="20% - 强调文字颜色 1 6 4" xfId="3997"/>
    <cellStyle name="40% - 强调文字颜色 5 3 4 3 2 2" xfId="3998"/>
    <cellStyle name="20% - 强调文字颜色 1 6 4 2" xfId="3999"/>
    <cellStyle name="常规 11 5 3 2 2 2 2 2 2" xfId="4000"/>
    <cellStyle name="常规 10 8 5" xfId="4001"/>
    <cellStyle name="60% - 强调文字颜色 3 5 2 4 3" xfId="4002"/>
    <cellStyle name="计算 5 2 5 6" xfId="4003"/>
    <cellStyle name="标题 1 5 2 3 2" xfId="4004"/>
    <cellStyle name="20% - 强调文字颜色 5 4 6" xfId="4005"/>
    <cellStyle name="解释性文本 3 2" xfId="4006"/>
    <cellStyle name="40% - 强调文字颜色 2 3 2 4 2" xfId="4007"/>
    <cellStyle name="20% - 强调文字颜色 4 4 3 4" xfId="4008"/>
    <cellStyle name="20% - 强调文字颜色 1 6 4 2 2" xfId="4009"/>
    <cellStyle name="强调文字颜色 4 5 4 2 2 2" xfId="4010"/>
    <cellStyle name="强调文字颜色 1 2 4 4" xfId="4011"/>
    <cellStyle name="强调文字颜色 5 2 2 3 2 2 3" xfId="4012"/>
    <cellStyle name="60% - 强调文字颜色 3 5 2 4 3 2" xfId="4013"/>
    <cellStyle name="汇总 2 2 7 4 2" xfId="4014"/>
    <cellStyle name="20% - 强调文字颜色 2 3 10 2 2" xfId="4015"/>
    <cellStyle name="20% - 强调文字颜色 1 6 4 3" xfId="4016"/>
    <cellStyle name="汇总 2 12 2 2 2 2" xfId="4017"/>
    <cellStyle name="适中 4 2 3 3 2 2" xfId="4018"/>
    <cellStyle name="60% - 强调文字颜色 3 5 2 4 4" xfId="4019"/>
    <cellStyle name="常规 11 5 3 2 2 2 2 3" xfId="4020"/>
    <cellStyle name="强调文字颜色 2 2 2 5 5" xfId="4021"/>
    <cellStyle name="输出 2 2 2 2 5 3 4" xfId="4022"/>
    <cellStyle name="20% - 强调文字颜色 1 6 5" xfId="4023"/>
    <cellStyle name="20% - 强调文字颜色 6 4 2 3" xfId="4024"/>
    <cellStyle name="汇总 2 2 7 5 2" xfId="4025"/>
    <cellStyle name="20% - 强调文字颜色 2 3 10 3 2" xfId="4026"/>
    <cellStyle name="60% - 强调文字颜色 2 5 2 3 3 2 2" xfId="4027"/>
    <cellStyle name="20% - 强调文字颜色 1 6 5 3" xfId="4028"/>
    <cellStyle name="汇总 5 4 4 2 3" xfId="4029"/>
    <cellStyle name="20% - 强调文字颜色 1 6 6 2" xfId="4030"/>
    <cellStyle name="常规 11 5 4 2 3 2 2 2 2" xfId="4031"/>
    <cellStyle name="20% - 强调文字颜色 1 6 7" xfId="4032"/>
    <cellStyle name="常规 11 5 4 2 3 2 2 3" xfId="4033"/>
    <cellStyle name="常规 27 2 2 3 3" xfId="4034"/>
    <cellStyle name="20% - 强调文字颜色 4 2 2 2 4 2 2" xfId="4035"/>
    <cellStyle name="计算 3 2 2 2 2 4" xfId="4036"/>
    <cellStyle name="差 7 3 3" xfId="4037"/>
    <cellStyle name="强调文字颜色 2 2 2 6 2" xfId="4038"/>
    <cellStyle name="20% - 强调文字颜色 1 7 2" xfId="4039"/>
    <cellStyle name="60% - 强调文字颜色 4 4 2 2 2" xfId="4040"/>
    <cellStyle name="输入 2 5 4 4" xfId="4041"/>
    <cellStyle name="标题 3 2 2 5 2 2" xfId="4042"/>
    <cellStyle name="20% - 强调文字颜色 4 2 2 2 4 3" xfId="4043"/>
    <cellStyle name="强调文字颜色 2 2 2 7" xfId="4044"/>
    <cellStyle name="20% - 强调文字颜色 1 8" xfId="4045"/>
    <cellStyle name="注释 2 2 7 3 2" xfId="4046"/>
    <cellStyle name="汇总 2 2 3 6 2 5" xfId="4047"/>
    <cellStyle name="20% - 强调文字颜色 4 6 2 3 2" xfId="4048"/>
    <cellStyle name="标题 3 2 2 5 3" xfId="4049"/>
    <cellStyle name="汇总 2 5 2 4 5 2" xfId="4050"/>
    <cellStyle name="差 3 4 5" xfId="4051"/>
    <cellStyle name="60% - 强调文字颜色 4 4 2 3" xfId="4052"/>
    <cellStyle name="常规 11 8 3 5" xfId="4053"/>
    <cellStyle name="汇总 2 4 2 2 3 3 2 2" xfId="4054"/>
    <cellStyle name="20% - 强调文字颜色 4 2 2 2 4 3 2" xfId="4055"/>
    <cellStyle name="强调文字颜色 2 2 2 7 2" xfId="4056"/>
    <cellStyle name="计算 2 5 10" xfId="4057"/>
    <cellStyle name="20% - 强调文字颜色 1 8 2" xfId="4058"/>
    <cellStyle name="标题 1 8" xfId="4059"/>
    <cellStyle name="标题 3 2 2 5 3 2" xfId="4060"/>
    <cellStyle name="汇总 2 5 2 4 5 2 2" xfId="4061"/>
    <cellStyle name="60% - 强调文字颜色 4 4 2 3 2" xfId="4062"/>
    <cellStyle name="输入 2 5 5 4" xfId="4063"/>
    <cellStyle name="常规 4 4 6 3" xfId="4064"/>
    <cellStyle name="40% - 强调文字颜色 6 2 3 4 3" xfId="4065"/>
    <cellStyle name="20% - 强调文字颜色 4 2 7 3 4" xfId="4066"/>
    <cellStyle name="常规 3 2 2 2 4 2 2" xfId="4067"/>
    <cellStyle name="输出 3 2 7" xfId="4068"/>
    <cellStyle name="20% - 强调文字颜色 3 2 9 2 2 2" xfId="4069"/>
    <cellStyle name="计算 2 2 2 2 5 2 2" xfId="4070"/>
    <cellStyle name="输出 2 7 4 2 5" xfId="4071"/>
    <cellStyle name="20% - 强调文字颜色 2 2" xfId="4072"/>
    <cellStyle name="常规 2 6 2 2 5" xfId="4073"/>
    <cellStyle name="20% - 强调文字颜色 4 2 12 3" xfId="4074"/>
    <cellStyle name="计算 2 4 7 2 2" xfId="4075"/>
    <cellStyle name="常规 2 5 2 8" xfId="4076"/>
    <cellStyle name="40% - 强调文字颜色 4 4 2 3 2 2" xfId="4077"/>
    <cellStyle name="20% - 强调文字颜色 2 2 10 2 2 2" xfId="4078"/>
    <cellStyle name="40% - 强调文字颜色 4 4 2 3 3" xfId="4079"/>
    <cellStyle name="20% - 强调文字颜色 2 2 10 2 3" xfId="4080"/>
    <cellStyle name="输出 2 2 10 2 2 2" xfId="4081"/>
    <cellStyle name="40% - 强调文字颜色 4 4 2 3 4" xfId="4082"/>
    <cellStyle name="20% - 强调文字颜色 2 2 10 2 4" xfId="4083"/>
    <cellStyle name="20% - 强调文字颜色 4 2 6 2 2" xfId="4084"/>
    <cellStyle name="常规 7 3 2 4 3 2" xfId="4085"/>
    <cellStyle name="40% - 强调文字颜色 4 4 2 4" xfId="4086"/>
    <cellStyle name="常规 6 4 4 2 2 3" xfId="4087"/>
    <cellStyle name="20% - 强调文字颜色 2 2 10 3" xfId="4088"/>
    <cellStyle name="20% - 强调文字颜色 2 2 10 5" xfId="4089"/>
    <cellStyle name="40% - 强调文字颜色 4 4 2 6" xfId="4090"/>
    <cellStyle name="输入 2 2 2 2 2 2 3" xfId="4091"/>
    <cellStyle name="40% - 强调文字颜色 5 2 11 3" xfId="4092"/>
    <cellStyle name="百分比 3 4 2 2" xfId="4093"/>
    <cellStyle name="汇总 2 2 3 2 2 5 3" xfId="4094"/>
    <cellStyle name="60% - 强调文字颜色 6 4 2 4 4" xfId="4095"/>
    <cellStyle name="标题 3 6 3 2" xfId="4096"/>
    <cellStyle name="注释 2 2 3 3 2 3" xfId="4097"/>
    <cellStyle name="20% - 强调文字颜色 2 4 2 2 2 4" xfId="4098"/>
    <cellStyle name="20% - 强调文字颜色 3 4 3 2 2 2" xfId="4099"/>
    <cellStyle name="20% - 强调文字颜色 2 2 11 2" xfId="4100"/>
    <cellStyle name="输出 2 7 3 2 2" xfId="4101"/>
    <cellStyle name="常规 6 4 4 2 3 2" xfId="4102"/>
    <cellStyle name="40% - 强调文字颜色 4 4 3 3" xfId="4103"/>
    <cellStyle name="20% - 强调文字颜色 2 2 11 2 2" xfId="4104"/>
    <cellStyle name="输出 2 7 3 2 2 2" xfId="4105"/>
    <cellStyle name="40% - 强调文字颜色 4 4 3 3 2" xfId="4106"/>
    <cellStyle name="60% - 强调文字颜色 2 4" xfId="4107"/>
    <cellStyle name="标题 3 6 3 2 2" xfId="4108"/>
    <cellStyle name="注释 2 2 3 3 2 3 2" xfId="4109"/>
    <cellStyle name="20% - 强调文字颜色 3 4 3 2 2 2 2" xfId="4110"/>
    <cellStyle name="20% - 强调文字颜色 2 2 11 2 3" xfId="4111"/>
    <cellStyle name="输出 2 7 3 2 2 3" xfId="4112"/>
    <cellStyle name="60% - 强调文字颜色 2 5" xfId="4113"/>
    <cellStyle name="20% - 强调文字颜色 2 2 11 2 4" xfId="4114"/>
    <cellStyle name="输出 2 7 3 2 2 4" xfId="4115"/>
    <cellStyle name="60% - 强调文字颜色 2 6" xfId="4116"/>
    <cellStyle name="常规 3 6 2 2 2 2" xfId="4117"/>
    <cellStyle name="常规 2 19 4 2" xfId="4118"/>
    <cellStyle name="20% - 强调文字颜色 4 2 6 3 2" xfId="4119"/>
    <cellStyle name="20% - 强调文字颜色 2 2 11 3" xfId="4120"/>
    <cellStyle name="输出 2 7 3 2 3" xfId="4121"/>
    <cellStyle name="40% - 强调文字颜色 4 4 3 4" xfId="4122"/>
    <cellStyle name="常规 2 4 2 7" xfId="4123"/>
    <cellStyle name="常规 2 16 2 2 2 4" xfId="4124"/>
    <cellStyle name="20% - 强调文字颜色 4 3 3 2 2 2 2" xfId="4125"/>
    <cellStyle name="20% - 强调文字颜色 5 5 4 2 2" xfId="4126"/>
    <cellStyle name="20% - 强调文字颜色 2 2 11 4" xfId="4127"/>
    <cellStyle name="输出 2 7 3 2 4" xfId="4128"/>
    <cellStyle name="20% - 强调文字颜色 4 4 4 2 2 2" xfId="4129"/>
    <cellStyle name="标题 3 6 3 4" xfId="4130"/>
    <cellStyle name="注释 2 2 3 3 2 5" xfId="4131"/>
    <cellStyle name="百分比 3 4 3 2" xfId="4132"/>
    <cellStyle name="20% - 强调文字颜色 5 5 4 2 3" xfId="4133"/>
    <cellStyle name="20% - 强调文字颜色 2 2 11 5" xfId="4134"/>
    <cellStyle name="输出 2 7 3 2 5" xfId="4135"/>
    <cellStyle name="汇总 2 3 2 8 2 3" xfId="4136"/>
    <cellStyle name="20% - 强调文字颜色 2 2 12 2" xfId="4137"/>
    <cellStyle name="输出 2 7 3 3 2" xfId="4138"/>
    <cellStyle name="40% - 强调文字颜色 4 4 4 3" xfId="4139"/>
    <cellStyle name="常规 11 4 3 6 3" xfId="4140"/>
    <cellStyle name="60% - 强调文字颜色 6 4 4 3 2 2" xfId="4141"/>
    <cellStyle name="常规 2 2 2" xfId="4142"/>
    <cellStyle name="输出 2 3 4" xfId="4143"/>
    <cellStyle name="20% - 强调文字颜色 3 4 3 2 3 2" xfId="4144"/>
    <cellStyle name="40% - 强调文字颜色 3 2 3 2 2 3" xfId="4145"/>
    <cellStyle name="标题 3 6 4 2" xfId="4146"/>
    <cellStyle name="注释 2 2 3 3 3 3" xfId="4147"/>
    <cellStyle name="强调文字颜色 1 3 2 5 4" xfId="4148"/>
    <cellStyle name="汇总 2 3 2 8 2 3 2" xfId="4149"/>
    <cellStyle name="20% - 强调文字颜色 2 2 12 2 2" xfId="4150"/>
    <cellStyle name="输出 2 7 3 3 2 2" xfId="4151"/>
    <cellStyle name="40% - 强调文字颜色 4 4 4 3 2" xfId="4152"/>
    <cellStyle name="汇总 2 3 2 8 2 4" xfId="4153"/>
    <cellStyle name="20% - 强调文字颜色 2 2 12 3" xfId="4154"/>
    <cellStyle name="输出 2 7 3 3 3" xfId="4155"/>
    <cellStyle name="40% - 强调文字颜色 4 4 4 4" xfId="4156"/>
    <cellStyle name="常规 11 6 3 2 3 2 2" xfId="4157"/>
    <cellStyle name="输入 2 2 2 2 2 4 2" xfId="4158"/>
    <cellStyle name="20% - 强调文字颜色 5 5 4 3 2" xfId="4159"/>
    <cellStyle name="输入 3 2 3 2 2 2 2" xfId="4160"/>
    <cellStyle name="汇总 2 3 2 8 2 5" xfId="4161"/>
    <cellStyle name="20% - 强调文字颜色 2 2 12 4" xfId="4162"/>
    <cellStyle name="输出 2 7 3 3 4" xfId="4163"/>
    <cellStyle name="常规 2 2 4" xfId="4164"/>
    <cellStyle name="输出 2 3 6" xfId="4165"/>
    <cellStyle name="20% - 强调文字颜色 4 4 4 2 3 2" xfId="4166"/>
    <cellStyle name="汇总 2 3 2 6 2 2 2 3" xfId="4167"/>
    <cellStyle name="常规 2 16 2 2 4" xfId="4168"/>
    <cellStyle name="常规 7 4 2 2 2 2 2" xfId="4169"/>
    <cellStyle name="40% - 强调文字颜色 1 4 2 5 2" xfId="4170"/>
    <cellStyle name="40% - 强调文字颜色 4 6 2 2" xfId="4171"/>
    <cellStyle name="20% - 强调文字颜色 2 2 13" xfId="4172"/>
    <cellStyle name="输出 2 7 3 4" xfId="4173"/>
    <cellStyle name="常规 2 3" xfId="4174"/>
    <cellStyle name="20% - 强调文字颜色 3 4 3 2 4" xfId="4175"/>
    <cellStyle name="常规 11 4 5 4 2" xfId="4176"/>
    <cellStyle name="标题 3 6 5" xfId="4177"/>
    <cellStyle name="输出 2 5 6 5" xfId="4178"/>
    <cellStyle name="40% - 强调文字颜色 4 6 2 2 2" xfId="4179"/>
    <cellStyle name="常规 2 4 4 5" xfId="4180"/>
    <cellStyle name="计算 2 7 2 4" xfId="4181"/>
    <cellStyle name="40% - 强调文字颜色 1 4 2 5 2 2" xfId="4182"/>
    <cellStyle name="常规 2 16 2 2 4 2" xfId="4183"/>
    <cellStyle name="汇总 2 3 2 8 3 3" xfId="4184"/>
    <cellStyle name="20% - 强调文字颜色 2 2 13 2" xfId="4185"/>
    <cellStyle name="输出 2 7 3 4 2" xfId="4186"/>
    <cellStyle name="40% - 强调文字颜色 4 4 5 3" xfId="4187"/>
    <cellStyle name="注释 2 2 2 2 3 3 4" xfId="4188"/>
    <cellStyle name="20% - 强调文字颜色 3 5 2 2 3 2 2" xfId="4189"/>
    <cellStyle name="40% - 强调文字颜色 3 3 2 2 2 3 2" xfId="4190"/>
    <cellStyle name="注释 2 3 2 3 3 3 2" xfId="4191"/>
    <cellStyle name="20% - 强调文字颜色 2 2 13 3" xfId="4192"/>
    <cellStyle name="输出 2 7 3 4 3" xfId="4193"/>
    <cellStyle name="40% - 强调文字颜色 4 4 5 4" xfId="4194"/>
    <cellStyle name="常规 2 4" xfId="4195"/>
    <cellStyle name="常规 11 4 5 4 3" xfId="4196"/>
    <cellStyle name="60% - 强调文字颜色 5 2 3 3 2 2 2 2" xfId="4197"/>
    <cellStyle name="标题 3 6 6" xfId="4198"/>
    <cellStyle name="汇总 2 2 3 2 4 4 3" xfId="4199"/>
    <cellStyle name="标题 3 8 2 2" xfId="4200"/>
    <cellStyle name="20% - 强调文字颜色 2 2 2 2 3 2 2 2" xfId="4201"/>
    <cellStyle name="常规 2 16 2 2 5" xfId="4202"/>
    <cellStyle name="常规 7 4 2 2 2 2 3" xfId="4203"/>
    <cellStyle name="40% - 强调文字颜色 4 6 2 3" xfId="4204"/>
    <cellStyle name="20% - 强调文字颜色 2 2 14" xfId="4205"/>
    <cellStyle name="输出 2 7 3 5" xfId="4206"/>
    <cellStyle name="汇总 4 2 5 6" xfId="4207"/>
    <cellStyle name="计算 2 4 7 2 2 2" xfId="4208"/>
    <cellStyle name="40% - 强调文字颜色 3 2 7" xfId="4209"/>
    <cellStyle name="20% - 强调文字颜色 2 5 4 3" xfId="4210"/>
    <cellStyle name="20% - 强调文字颜色 2 2 2" xfId="4211"/>
    <cellStyle name="计算 2 2 3 2 4 3 3" xfId="4212"/>
    <cellStyle name="常规 2 13 2 2 3 4" xfId="4213"/>
    <cellStyle name="40% - 强调文字颜色 3 2 7 2" xfId="4214"/>
    <cellStyle name="20% - 强调文字颜色 2 5 4 3 2" xfId="4215"/>
    <cellStyle name="20% - 强调文字颜色 2 2 2 2" xfId="4216"/>
    <cellStyle name="百分比 2 5 2 2 2 4" xfId="4217"/>
    <cellStyle name="链接单元格 4 6" xfId="4218"/>
    <cellStyle name="计算 2 2 3 2 4 3 3 2" xfId="4219"/>
    <cellStyle name="20% - 强调文字颜色 4 3 10 4" xfId="4220"/>
    <cellStyle name="20% - 强调文字颜色 4 2 2 2 4 4" xfId="4221"/>
    <cellStyle name="20% - 强调文字颜色 2 2 2 2 2" xfId="4222"/>
    <cellStyle name="汇总 2 5 2 4 5 3" xfId="4223"/>
    <cellStyle name="20% - 强调文字颜色 2 5 4 3 2 2" xfId="4224"/>
    <cellStyle name="标题 3 2 2 5 4" xfId="4225"/>
    <cellStyle name="链接单元格 4 6 2" xfId="4226"/>
    <cellStyle name="60% - 强调文字颜色 4 4 2 4" xfId="4227"/>
    <cellStyle name="40% - 强调文字颜色 3 2 7 2 2" xfId="4228"/>
    <cellStyle name="注释 2 2 7 3 3" xfId="4229"/>
    <cellStyle name="标题 2 8" xfId="4230"/>
    <cellStyle name="20% - 强调文字颜色 2 2 2 2 2 2" xfId="4231"/>
    <cellStyle name="链接单元格 4 6 2 2" xfId="4232"/>
    <cellStyle name="输入 2 5 6 4" xfId="4233"/>
    <cellStyle name="60% - 强调文字颜色 4 4 2 4 2" xfId="4234"/>
    <cellStyle name="40% - 强调文字颜色 3 2 7 2 2 2" xfId="4235"/>
    <cellStyle name="40% - 强调文字颜色 4 4 2 3 2 3" xfId="4236"/>
    <cellStyle name="汇总 2 2 5 4 4" xfId="4237"/>
    <cellStyle name="标题 2 8 2" xfId="4238"/>
    <cellStyle name="20% - 强调文字颜色 2 2 2 2 2 2 2" xfId="4239"/>
    <cellStyle name="60% - 强调文字颜色 4 4 2 4 2 2" xfId="4240"/>
    <cellStyle name="40% - 强调文字颜色 4 4 2 3 2 3 2" xfId="4241"/>
    <cellStyle name="汇总 2 2 5 4 5" xfId="4242"/>
    <cellStyle name="标题 2 8 3" xfId="4243"/>
    <cellStyle name="计算 2 7 4 5 2" xfId="4244"/>
    <cellStyle name="20% - 强调文字颜色 3 4 2 4 2" xfId="4245"/>
    <cellStyle name="20% - 强调文字颜色 2 2 2 2 2 2 3" xfId="4246"/>
    <cellStyle name="40% - 强调文字颜色 2 2 2 3 2 2" xfId="4247"/>
    <cellStyle name="汇总 2 2 5 4 6" xfId="4248"/>
    <cellStyle name="20% - 强调文字颜色 2 3 2 3 2 2 2" xfId="4249"/>
    <cellStyle name="标题 2 8 4" xfId="4250"/>
    <cellStyle name="20% - 强调文字颜色 3 4 2 4 3" xfId="4251"/>
    <cellStyle name="20% - 强调文字颜色 2 2 2 2 2 2 4" xfId="4252"/>
    <cellStyle name="40% - 强调文字颜色 2 2 2 3 2 3" xfId="4253"/>
    <cellStyle name="20% - 强调文字颜色 2 4 2 3 3 2" xfId="4254"/>
    <cellStyle name="常规 3 4 2 5 2 2" xfId="4255"/>
    <cellStyle name="标题 2 9" xfId="4256"/>
    <cellStyle name="汇总 3 2 2 2 2 3 2" xfId="4257"/>
    <cellStyle name="20% - 强调文字颜色 2 2 2 2 2 3" xfId="4258"/>
    <cellStyle name="强调文字颜色 5 4 4 2 2" xfId="4259"/>
    <cellStyle name="输入 2 5 6 5" xfId="4260"/>
    <cellStyle name="60% - 强调文字颜色 4 4 2 4 3" xfId="4261"/>
    <cellStyle name="40% - 强调文字颜色 4 4 2 3 2 4" xfId="4262"/>
    <cellStyle name="40% - 强调文字颜色 5 4 3 3 2 2" xfId="4263"/>
    <cellStyle name="汇总 2 2 5 5 4" xfId="4264"/>
    <cellStyle name="标题 2 9 2" xfId="4265"/>
    <cellStyle name="20% - 强调文字颜色 6 2 2 5" xfId="4266"/>
    <cellStyle name="20% - 强调文字颜色 2 2 2 2 2 3 2" xfId="4267"/>
    <cellStyle name="强调文字颜色 5 4 4 2 2 2" xfId="4268"/>
    <cellStyle name="60% - 强调文字颜色 4 4 2 4 3 2" xfId="4269"/>
    <cellStyle name="20% - 强调文字颜色 2 4 3" xfId="4270"/>
    <cellStyle name="强调文字颜色 2 2 3 3 3" xfId="4271"/>
    <cellStyle name="计算 2 2 3 2 3 2" xfId="4272"/>
    <cellStyle name="20% - 强调文字颜色 4 3 10 2 3" xfId="4273"/>
    <cellStyle name="20% - 强调文字颜色 6 2 2 5 2" xfId="4274"/>
    <cellStyle name="20% - 强调文字颜色 2 2 2 2 2 3 2 2" xfId="4275"/>
    <cellStyle name="20% - 强调文字颜色 5 2 3 2 2 3" xfId="4276"/>
    <cellStyle name="汇总 2 3 7 2 2 2 2" xfId="4277"/>
    <cellStyle name="汇总 2 2 4 3 2 2 3 2" xfId="4278"/>
    <cellStyle name="20% - 强调文字颜色 2 2 2 2 2 4" xfId="4279"/>
    <cellStyle name="强调文字颜色 5 4 4 2 3" xfId="4280"/>
    <cellStyle name="强调文字颜色 4 5 7 2" xfId="4281"/>
    <cellStyle name="60% - 强调文字颜色 4 4 2 4 4" xfId="4282"/>
    <cellStyle name="20% - 强调文字颜色 3 2 3 2 2 2" xfId="4283"/>
    <cellStyle name="40% - 强调文字颜色 4 2 8 2 2 2" xfId="4284"/>
    <cellStyle name="60% - 强调文字颜色 4 2 2 3 2 4" xfId="4285"/>
    <cellStyle name="60% - 强调文字颜色 5 2 3 3 2 2" xfId="4286"/>
    <cellStyle name="标题 3 8" xfId="4287"/>
    <cellStyle name="注释 2 2 5 3 2 2 4" xfId="4288"/>
    <cellStyle name="20% - 强调文字颜色 2 2 2 2 3 2" xfId="4289"/>
    <cellStyle name="输入 2 5 7 4" xfId="4290"/>
    <cellStyle name="60% - 强调文字颜色 4 4 2 5 2" xfId="4291"/>
    <cellStyle name="60% - 强调文字颜色 5 2 3 3 2 2 2" xfId="4292"/>
    <cellStyle name="常规 14 6 5" xfId="4293"/>
    <cellStyle name="标题 3 8 2" xfId="4294"/>
    <cellStyle name="20% - 强调文字颜色 2 2 2 2 3 2 2" xfId="4295"/>
    <cellStyle name="60% - 强调文字颜色 4 4 2 5 2 2" xfId="4296"/>
    <cellStyle name="标题 3 8 2 2 2" xfId="4297"/>
    <cellStyle name="20% - 强调文字颜色 2 2 2 2 3 2 2 2 2" xfId="4298"/>
    <cellStyle name="20% - 强调文字颜色 2 3 2 3 3 2 2" xfId="4299"/>
    <cellStyle name="标题 3 8 4" xfId="4300"/>
    <cellStyle name="20% - 强调文字颜色 2 2 2 2 3 2 4" xfId="4301"/>
    <cellStyle name="常规 4 2" xfId="4302"/>
    <cellStyle name="40% - 强调文字颜色 2 2 2 4 2 3" xfId="4303"/>
    <cellStyle name="20% - 强调文字颜色 2 4 2 4 3 2" xfId="4304"/>
    <cellStyle name="60% - 强调文字颜色 5 2 3 3 2 3" xfId="4305"/>
    <cellStyle name="标题 3 9" xfId="4306"/>
    <cellStyle name="汇总 4 2 3 2 2 2 2" xfId="4307"/>
    <cellStyle name="20% - 强调文字颜色 2 2 2 2 3 3" xfId="4308"/>
    <cellStyle name="强调文字颜色 5 4 4 3 2" xfId="4309"/>
    <cellStyle name="20% - 强调文字颜色 6 3 2 5 2" xfId="4310"/>
    <cellStyle name="20% - 强调文字颜色 2 2 2 2 3 3 2 2" xfId="4311"/>
    <cellStyle name="40% - 强调文字颜色 3 2 7 2 4" xfId="4312"/>
    <cellStyle name="60% - 强调文字颜色 5 2 3 3 3" xfId="4313"/>
    <cellStyle name="汇总 6 3 4 2" xfId="4314"/>
    <cellStyle name="20% - 强调文字颜色 2 2 2 2 4" xfId="4315"/>
    <cellStyle name="标题 9 3 2 2 2" xfId="4316"/>
    <cellStyle name="链接单元格 4 6 4" xfId="4317"/>
    <cellStyle name="60% - 强调文字颜色 4 4 2 6" xfId="4318"/>
    <cellStyle name="60% - 强调文字颜色 5 2 3 3 3 2" xfId="4319"/>
    <cellStyle name="汇总 6 3 4 2 2" xfId="4320"/>
    <cellStyle name="20% - 强调文字颜色 2 2 2 2 4 2" xfId="4321"/>
    <cellStyle name="标题 9 3 2 2 2 2" xfId="4322"/>
    <cellStyle name="标题 4 8" xfId="4323"/>
    <cellStyle name="标题 4 9" xfId="4324"/>
    <cellStyle name="汇总 4 2 3 2 2 3 2" xfId="4325"/>
    <cellStyle name="20% - 强调文字颜色 2 2 2 2 4 3" xfId="4326"/>
    <cellStyle name="强调文字颜色 5 4 4 4 2" xfId="4327"/>
    <cellStyle name="汇总 5 4 2" xfId="4328"/>
    <cellStyle name="常规 2 14 2 2 4 2" xfId="4329"/>
    <cellStyle name="常规 4 4 2 5 6" xfId="4330"/>
    <cellStyle name="40% - 强调文字颜色 1 2 2 5 2 2" xfId="4331"/>
    <cellStyle name="计算 2 2 2 10 2" xfId="4332"/>
    <cellStyle name="40% - 强调文字颜色 2 6 2 2 2" xfId="4333"/>
    <cellStyle name="20% - 强调文字颜色 2 2 2 2 4 4" xfId="4334"/>
    <cellStyle name="标题 5 8 2" xfId="4335"/>
    <cellStyle name="20% - 强调文字颜色 2 2 2 2 5 2 2" xfId="4336"/>
    <cellStyle name="汇总 2 5 2 5 2 2 2" xfId="4337"/>
    <cellStyle name="标题 3 2 3 2 3 2" xfId="4338"/>
    <cellStyle name="常规 2 9 2 5 4" xfId="4339"/>
    <cellStyle name="40% - 强调文字颜色 2 5 3 2 3" xfId="4340"/>
    <cellStyle name="汇总 2 4 2 4 2 2 4" xfId="4341"/>
    <cellStyle name="标题 2 2 2 2 3 4" xfId="4342"/>
    <cellStyle name="20% - 强调文字颜色 2 2 2 2 6" xfId="4343"/>
    <cellStyle name="常规 3 6 7 3" xfId="4344"/>
    <cellStyle name="20% - 强调文字颜色 2 2 2 5" xfId="4345"/>
    <cellStyle name="链接单元格 4 9" xfId="4346"/>
    <cellStyle name="常规 11 4 4 2 4 4" xfId="4347"/>
    <cellStyle name="计算 3 2 2 3 2 4" xfId="4348"/>
    <cellStyle name="20% - 强调文字颜色 4 2 2 2 5 2 2" xfId="4349"/>
    <cellStyle name="标题 3 2 2 6 2 2" xfId="4350"/>
    <cellStyle name="输入 2 6 4 4" xfId="4351"/>
    <cellStyle name="60% - 强调文字颜色 4 4 3 2 2" xfId="4352"/>
    <cellStyle name="20% - 强调文字颜色 2 7 2" xfId="4353"/>
    <cellStyle name="强调文字颜色 2 2 3 6 2" xfId="4354"/>
    <cellStyle name="20% - 强调文字颜色 2 2 2 3 2" xfId="4355"/>
    <cellStyle name="输出 2 5 2 3 2 2 3" xfId="4356"/>
    <cellStyle name="标题 3 2 2 6 4" xfId="4357"/>
    <cellStyle name="链接单元格 4 7 2" xfId="4358"/>
    <cellStyle name="60% - 强调文字颜色 4 4 3 4" xfId="4359"/>
    <cellStyle name="40% - 强调文字颜色 3 2 7 3 2" xfId="4360"/>
    <cellStyle name="检查单元格 2 3 2 4" xfId="4361"/>
    <cellStyle name="强调文字颜色 5 3 2 2 2 5" xfId="4362"/>
    <cellStyle name="20% - 强调文字颜色 2 2 2 5 4" xfId="4363"/>
    <cellStyle name="链接单元格 5 2 3 3 2 2" xfId="4364"/>
    <cellStyle name="60% - 强调文字颜色 1 2 5 3" xfId="4365"/>
    <cellStyle name="20% - 强调文字颜色 2 2 2 3 2 4" xfId="4366"/>
    <cellStyle name="强调文字颜色 5 4 5 2 3" xfId="4367"/>
    <cellStyle name="20% - 强调文字颜色 3 2 3 3 2 2" xfId="4368"/>
    <cellStyle name="标题 3 2 10 2 2 2 2" xfId="4369"/>
    <cellStyle name="标题 3 2 2 6 2 3" xfId="4370"/>
    <cellStyle name="输入 2 6 4 5" xfId="4371"/>
    <cellStyle name="标题 3 2 3 4 2 2 2" xfId="4372"/>
    <cellStyle name="60% - 强调文字颜色 4 4 3 2 3" xfId="4373"/>
    <cellStyle name="60% - 强调文字颜色 1 2 3 2" xfId="4374"/>
    <cellStyle name="输出 2 2 2 2 6 4 2" xfId="4375"/>
    <cellStyle name="计算 2 2 3 2 6 2" xfId="4376"/>
    <cellStyle name="20% - 强调文字颜色 3 3 9 3 2" xfId="4377"/>
    <cellStyle name="20% - 强调文字颜色 2 2 2 6" xfId="4378"/>
    <cellStyle name="输入 2 2 4 5 2 2" xfId="4379"/>
    <cellStyle name="标题 3 2 2 2 2 3 2 2" xfId="4380"/>
    <cellStyle name="60% - 强调文字颜色 3 2 3 3 3 2" xfId="4381"/>
    <cellStyle name="40% - 强调文字颜色 3 2 7 3 3" xfId="4382"/>
    <cellStyle name="检查单元格 2 3 2 5" xfId="4383"/>
    <cellStyle name="60% - 强调文字颜色 5 2 3 4 2" xfId="4384"/>
    <cellStyle name="20% - 强调文字颜色 2 2 2 3 3" xfId="4385"/>
    <cellStyle name="输出 2 5 2 3 2 2 4" xfId="4386"/>
    <cellStyle name="标题 3 2 2 6 5" xfId="4387"/>
    <cellStyle name="20% - 强调文字颜色 2 2 2 7" xfId="4388"/>
    <cellStyle name="输入 2 2 4 5 2 3" xfId="4389"/>
    <cellStyle name="常规 10 7 2 2 2" xfId="4390"/>
    <cellStyle name="20% - 强调文字颜色 3 5 2 3 2 2 2 2" xfId="4391"/>
    <cellStyle name="检查单元格 2 3 2 6" xfId="4392"/>
    <cellStyle name="标题 4 2 5 2 2 2 2" xfId="4393"/>
    <cellStyle name="适中 2 2 4 3 2 2" xfId="4394"/>
    <cellStyle name="60% - 强调文字颜色 5 2 3 4 3" xfId="4395"/>
    <cellStyle name="强调文字颜色 6 2 5 2 2" xfId="4396"/>
    <cellStyle name="汇总 6 3 5 2" xfId="4397"/>
    <cellStyle name="20% - 强调文字颜色 2 2 2 3 4" xfId="4398"/>
    <cellStyle name="标题 3 2 2 6 6" xfId="4399"/>
    <cellStyle name="20% - 强调文字颜色 2 2 2 4" xfId="4400"/>
    <cellStyle name="链接单元格 4 8" xfId="4401"/>
    <cellStyle name="60% - 强调文字颜色 2 2 2 3 3 2" xfId="4402"/>
    <cellStyle name="20% - 强调文字颜色 3 2 5 2 2 2 2" xfId="4403"/>
    <cellStyle name="40% - 强调文字颜色 3 2 7 4" xfId="4404"/>
    <cellStyle name="60% - 强调文字颜色 1 3 5 2" xfId="4405"/>
    <cellStyle name="标题 2 2 2 7" xfId="4406"/>
    <cellStyle name="60% - 强调文字颜色 1 5 2 3 2 2 2 2" xfId="4407"/>
    <cellStyle name="20% - 强调文字颜色 2 2 2 4 2 3" xfId="4408"/>
    <cellStyle name="强调文字颜色 5 4 6 2 2" xfId="4409"/>
    <cellStyle name="60% - 强调文字颜色 1 3 5 2 2" xfId="4410"/>
    <cellStyle name="标题 2 2 2 7 2" xfId="4411"/>
    <cellStyle name="输出 2 2 2 5 6" xfId="4412"/>
    <cellStyle name="20% - 强调文字颜色 2 2 2 4 2 3 2" xfId="4413"/>
    <cellStyle name="标题 2 2 3 6" xfId="4414"/>
    <cellStyle name="60% - 强调文字颜色 5 2 3 5 2 2" xfId="4415"/>
    <cellStyle name="20% - 强调文字颜色 2 2 2 4 3 2" xfId="4416"/>
    <cellStyle name="40% - 强调文字颜色 5 2 2 3 2 2 2 2" xfId="4417"/>
    <cellStyle name="检查单元格 2 3 3 6" xfId="4418"/>
    <cellStyle name="注释 2 2 4 7 2 2 2" xfId="4419"/>
    <cellStyle name="20% - 强调文字颜色 2 2 2 4 4" xfId="4420"/>
    <cellStyle name="汇总 2 7 3 2 2 2 2" xfId="4421"/>
    <cellStyle name="40% - 强调文字颜色 3 2 8 2" xfId="4422"/>
    <cellStyle name="20% - 强调文字颜色 2 2 3 2" xfId="4423"/>
    <cellStyle name="链接单元格 5 6" xfId="4424"/>
    <cellStyle name="20% - 强调文字颜色 4 3 11 4" xfId="4425"/>
    <cellStyle name="20% - 强调文字颜色 2 2 3 2 2" xfId="4426"/>
    <cellStyle name="标题 3 2 3 5 4" xfId="4427"/>
    <cellStyle name="链接单元格 5 6 2" xfId="4428"/>
    <cellStyle name="60% - 强调文字颜色 4 5 2 4" xfId="4429"/>
    <cellStyle name="常规 11 6 2 3 2 2 3" xfId="4430"/>
    <cellStyle name="强调文字颜色 2 3 2 8" xfId="4431"/>
    <cellStyle name="常规 11 5 2 2 2 2 5" xfId="4432"/>
    <cellStyle name="汇总 2 7 3 2 2 2 2 2" xfId="4433"/>
    <cellStyle name="40% - 强调文字颜色 3 2 8 2 2" xfId="4434"/>
    <cellStyle name="标题 5 2 4 2" xfId="4435"/>
    <cellStyle name="20% - 强调文字颜色 3 4 2 6" xfId="4436"/>
    <cellStyle name="输入 2 2 5 7 2 2" xfId="4437"/>
    <cellStyle name="百分比 2 2 2 2 2 2 2 2" xfId="4438"/>
    <cellStyle name="计算 2 7 4 7" xfId="4439"/>
    <cellStyle name="40% - 强调文字颜色 2 2 2 3 4" xfId="4440"/>
    <cellStyle name="60% - 强调文字颜色 2 4 3 2" xfId="4441"/>
    <cellStyle name="60% - 强调文字颜色 5 2 4" xfId="4442"/>
    <cellStyle name="20% - 强调文字颜色 2 2 3 2 2 2 2" xfId="4443"/>
    <cellStyle name="60% - 强调文字颜色 4 5 2 4 2 2" xfId="4444"/>
    <cellStyle name="60% - 强调文字颜色 2 4 3 2 2" xfId="4445"/>
    <cellStyle name="60% - 强调文字颜色 5 2 4 2" xfId="4446"/>
    <cellStyle name="20% - 强调文字颜色 2 2 3 2 2 2 2 2" xfId="4447"/>
    <cellStyle name="标题 1 8 2 4" xfId="4448"/>
    <cellStyle name="60% - 强调文字颜色 4 5 2 4 2 2 2" xfId="4449"/>
    <cellStyle name="20% - 强调文字颜色 2 2 3 2 2 3" xfId="4450"/>
    <cellStyle name="强调文字颜色 5 5 4 2 2" xfId="4451"/>
    <cellStyle name="60% - 强调文字颜色 4 5 2 4 3" xfId="4452"/>
    <cellStyle name="常规 11 5 3 2 3 2 2 2 2" xfId="4453"/>
    <cellStyle name="60% - 强调文字颜色 2 4 4" xfId="4454"/>
    <cellStyle name="40% - 强调文字颜色 5 4 4 3 2 2" xfId="4455"/>
    <cellStyle name="20% - 强调文字颜色 3 2 12 2" xfId="4456"/>
    <cellStyle name="常规 4 5 2 3 5" xfId="4457"/>
    <cellStyle name="输入 5 4 2" xfId="4458"/>
    <cellStyle name="输入 8 3" xfId="4459"/>
    <cellStyle name="20% - 强调文字颜色 2 2 3 2 2 4" xfId="4460"/>
    <cellStyle name="强调文字颜色 5 5 4 2 3" xfId="4461"/>
    <cellStyle name="强调文字颜色 5 5 7 2" xfId="4462"/>
    <cellStyle name="60% - 强调文字颜色 4 5 2 4 4" xfId="4463"/>
    <cellStyle name="20% - 强调文字颜色 3 2 4 2 2 2" xfId="4464"/>
    <cellStyle name="链接单元格 2 2 8 2 3" xfId="4465"/>
    <cellStyle name="输入 2 5 2 3 3 5" xfId="4466"/>
    <cellStyle name="汇总 2 13 2 2 2 2" xfId="4467"/>
    <cellStyle name="40% - 强调文字颜色 4 2 9 2 2 2" xfId="4468"/>
    <cellStyle name="60% - 强调文字颜色 2 4 5" xfId="4469"/>
    <cellStyle name="常规 3 2 5 4 2 2 2" xfId="4470"/>
    <cellStyle name="20% - 强调文字颜色 3 2 12 3" xfId="4471"/>
    <cellStyle name="常规 4 5 2 3 6" xfId="4472"/>
    <cellStyle name="输入 5 4 3" xfId="4473"/>
    <cellStyle name="输入 8 4" xfId="4474"/>
    <cellStyle name="标题 5 3 4 2" xfId="4475"/>
    <cellStyle name="20% - 强调文字颜色 3 5 2 6" xfId="4476"/>
    <cellStyle name="百分比 2 2 2 2 2 3 2 2" xfId="4477"/>
    <cellStyle name="40% - 强调文字颜色 2 2 3 3 4" xfId="4478"/>
    <cellStyle name="汇总 5 2 3 9" xfId="4479"/>
    <cellStyle name="汇总 2 5 2 2 2 3 3" xfId="4480"/>
    <cellStyle name="20% - 强调文字颜色 6 2" xfId="4481"/>
    <cellStyle name="链接单元格 2 3 2 3" xfId="4482"/>
    <cellStyle name="60% - 强调文字颜色 2 5 3 2" xfId="4483"/>
    <cellStyle name="60% - 强调文字颜色 6 2 4" xfId="4484"/>
    <cellStyle name="20% - 强调文字颜色 2 2 3 2 3 2 2" xfId="4485"/>
    <cellStyle name="60% - 强调文字颜色 4 5 2 5 2 2" xfId="4486"/>
    <cellStyle name="汇总 2 7 3 2 2 2 3" xfId="4487"/>
    <cellStyle name="40% - 强调文字颜色 3 2 8 3" xfId="4488"/>
    <cellStyle name="20% - 强调文字颜色 2 2 3 3" xfId="4489"/>
    <cellStyle name="链接单元格 5 7" xfId="4490"/>
    <cellStyle name="20% - 强调文字颜色 6 2 2 3 2 3 2" xfId="4491"/>
    <cellStyle name="60% - 强调文字颜色 2 3 5 2 2 2" xfId="4492"/>
    <cellStyle name="标题 3 2 2 7 2 2" xfId="4493"/>
    <cellStyle name="输入 2 7 4 4" xfId="4494"/>
    <cellStyle name="60% - 强调文字颜色 4 4 4 2 2" xfId="4495"/>
    <cellStyle name="适中 2 5 2 2 3" xfId="4496"/>
    <cellStyle name="20% - 强调文字颜色 3 7 2" xfId="4497"/>
    <cellStyle name="20% - 强调文字颜色 2 3 2 5" xfId="4498"/>
    <cellStyle name="强调文字颜色 2 2 3 2 2 5" xfId="4499"/>
    <cellStyle name="20% - 强调文字颜色 2 2 3 3 2" xfId="4500"/>
    <cellStyle name="输出 2 5 2 3 3 2 3" xfId="4501"/>
    <cellStyle name="汇总 2 2 2 2 6 2 2 2 3" xfId="4502"/>
    <cellStyle name="链接单元格 5 7 2" xfId="4503"/>
    <cellStyle name="60% - 强调文字颜色 4 5 3 4" xfId="4504"/>
    <cellStyle name="20% - 强调文字颜色 2 2 3 3 4" xfId="4505"/>
    <cellStyle name="40% - 强调文字颜色 3 2 9 2" xfId="4506"/>
    <cellStyle name="20% - 强调文字颜色 2 2 4 2" xfId="4507"/>
    <cellStyle name="链接单元格 6 6" xfId="4508"/>
    <cellStyle name="常规 11 4 2 2 2 2 2 3 2" xfId="4509"/>
    <cellStyle name="20% - 强调文字颜色 3 3 6 4 4" xfId="4510"/>
    <cellStyle name="20% - 强调文字颜色 2 2 4 2 2" xfId="4511"/>
    <cellStyle name="链接单元格 6 6 2" xfId="4512"/>
    <cellStyle name="60% - 强调文字颜色 4 6 2 4" xfId="4513"/>
    <cellStyle name="40% - 强调文字颜色 3 2 9 2 2" xfId="4514"/>
    <cellStyle name="常规 11 5 2 2 3 2 5" xfId="4515"/>
    <cellStyle name="20% - 强调文字颜色 2 2 4 2 2 2 2" xfId="4516"/>
    <cellStyle name="40% - 强调文字颜色 3 2 5 4" xfId="4517"/>
    <cellStyle name="解释性文本 2 5 2 2 3" xfId="4518"/>
    <cellStyle name="常规 2 3 5 2 4 2" xfId="4519"/>
    <cellStyle name="20% - 强调文字颜色 5 2 8 2 2 2" xfId="4520"/>
    <cellStyle name="强调文字颜色 6 2 2 4 3" xfId="4521"/>
    <cellStyle name="常规 11 3 3 2 2 2" xfId="4522"/>
    <cellStyle name="20% - 强调文字颜色 4 2 7 2 2 4" xfId="4523"/>
    <cellStyle name="常规 2 3 2 2 9" xfId="4524"/>
    <cellStyle name="标题 3 2 2 8 2 2" xfId="4525"/>
    <cellStyle name="常规 2 2 2 2 2 3 5" xfId="4526"/>
    <cellStyle name="输入 2 8 4 4" xfId="4527"/>
    <cellStyle name="60% - 强调文字颜色 4 4 5 2 2" xfId="4528"/>
    <cellStyle name="检查单元格 2 3 4 2 2" xfId="4529"/>
    <cellStyle name="标题 6 2 3 2 2 2 2" xfId="4530"/>
    <cellStyle name="20% - 强调文字颜色 4 7 2" xfId="4531"/>
    <cellStyle name="20% - 强调文字颜色 2 4 2 5" xfId="4532"/>
    <cellStyle name="强调文字颜色 2 2 3 3 2 5" xfId="4533"/>
    <cellStyle name="输出 2 2 11 2 3 2" xfId="4534"/>
    <cellStyle name="链接单元格 4 2 4 3 2" xfId="4535"/>
    <cellStyle name="40% - 强调文字颜色 4 5 2 4 4" xfId="4536"/>
    <cellStyle name="20% - 强调文字颜色 2 2 4 3 2" xfId="4537"/>
    <cellStyle name="60% - 强调文字颜色 4 6 3 4" xfId="4538"/>
    <cellStyle name="20% - 强调文字颜色 2 2 5 2 2" xfId="4539"/>
    <cellStyle name="20% - 强调文字颜色 6 3 2 2 2 2 2 2" xfId="4540"/>
    <cellStyle name="常规 11 5 2 2 4 2 5" xfId="4541"/>
    <cellStyle name="强调文字颜色 2 4 4 2 2 3" xfId="4542"/>
    <cellStyle name="常规 2 3 2 2 3" xfId="4543"/>
    <cellStyle name="输出 2 4 4 2 3" xfId="4544"/>
    <cellStyle name="40% - 强调文字颜色 1 5 3 4" xfId="4545"/>
    <cellStyle name="常规 2 4 4 5 2 3" xfId="4546"/>
    <cellStyle name="20% - 强调文字颜色 2 2 5 2 2 2" xfId="4547"/>
    <cellStyle name="20% - 强调文字颜色 2 2 5 2 2 2 2" xfId="4548"/>
    <cellStyle name="常规 2 3 2 3 3" xfId="4549"/>
    <cellStyle name="输出 2 4 4 3 3" xfId="4550"/>
    <cellStyle name="40% - 强调文字颜色 1 5 4 4" xfId="4551"/>
    <cellStyle name="20% - 强调文字颜色 2 2 5 2 3 2" xfId="4552"/>
    <cellStyle name="20% - 强调文字颜色 2 2 5 2 4" xfId="4553"/>
    <cellStyle name="20% - 强调文字颜色 2 2 5 3 2" xfId="4554"/>
    <cellStyle name="常规 2 4 4 6 2 3" xfId="4555"/>
    <cellStyle name="20% - 强调文字颜色 2 2 5 3 2 2" xfId="4556"/>
    <cellStyle name="常规 2 18 2 2 6" xfId="4557"/>
    <cellStyle name="20% - 强调文字颜色 6 3 2 2 2 3 2" xfId="4558"/>
    <cellStyle name="40% - 强调文字颜色 6 6 2 4" xfId="4559"/>
    <cellStyle name="常规 8 3 6" xfId="4560"/>
    <cellStyle name="常规 11 11 2 3" xfId="4561"/>
    <cellStyle name="注释 3 2 2 4" xfId="4562"/>
    <cellStyle name="20% - 强调文字颜色 2 2 6 2" xfId="4563"/>
    <cellStyle name="常规 11 11 2 3 2" xfId="4564"/>
    <cellStyle name="注释 3 2 2 4 2" xfId="4565"/>
    <cellStyle name="20% - 强调文字颜色 2 2 6 2 2" xfId="4566"/>
    <cellStyle name="常规 2 4 2 2 3" xfId="4567"/>
    <cellStyle name="输出 2 5 4 2 3" xfId="4568"/>
    <cellStyle name="汇总 2 4 10" xfId="4569"/>
    <cellStyle name="常规 6 4 2 3 3 3" xfId="4570"/>
    <cellStyle name="40% - 强调文字颜色 2 5 3 4" xfId="4571"/>
    <cellStyle name="20% - 强调文字颜色 2 2 6 2 2 2" xfId="4572"/>
    <cellStyle name="常规 11 11 2 4" xfId="4573"/>
    <cellStyle name="注释 3 2 2 5" xfId="4574"/>
    <cellStyle name="20% - 强调文字颜色 2 2 6 3" xfId="4575"/>
    <cellStyle name="40% - 强调文字颜色 6 4 4 3 2 2" xfId="4576"/>
    <cellStyle name="汇总 2 2 2 3 2 2 3 2" xfId="4577"/>
    <cellStyle name="警告文本 5 2 2" xfId="4578"/>
    <cellStyle name="20% - 强调文字颜色 3 2 3 2 2 3" xfId="4579"/>
    <cellStyle name="20% - 强调文字颜色 2 2 6 3 2" xfId="4580"/>
    <cellStyle name="常规 11 11 3 3" xfId="4581"/>
    <cellStyle name="常规 6 2 2 4 2 2" xfId="4582"/>
    <cellStyle name="注释 3 2 3 4" xfId="4583"/>
    <cellStyle name="常规 4 6 2 6" xfId="4584"/>
    <cellStyle name="20% - 强调文字颜色 2 2 7 2" xfId="4585"/>
    <cellStyle name="注释 2 2 2 4 2 4" xfId="4586"/>
    <cellStyle name="汇总 2 2 5 3 5 3" xfId="4587"/>
    <cellStyle name="20% - 强调文字颜色 2 2 7 2 2 2" xfId="4588"/>
    <cellStyle name="20% - 强调文字颜色 3 4 2 3 2 3" xfId="4589"/>
    <cellStyle name="20% - 强调文字颜色 2 2 7 2 2 2 2" xfId="4590"/>
    <cellStyle name="20% - 强调文字颜色 3 4 2 3 2 3 2" xfId="4591"/>
    <cellStyle name="常规 2 5 2 2 4" xfId="4592"/>
    <cellStyle name="输出 2 2 4 3 2 3 2" xfId="4593"/>
    <cellStyle name="输出 2 6 4 2 4" xfId="4594"/>
    <cellStyle name="20% - 强调文字颜色 5 4 5 2 2" xfId="4595"/>
    <cellStyle name="60% - 强调文字颜色 2 5 2 3 2" xfId="4596"/>
    <cellStyle name="20% - 强调文字颜色 4 4 3 3 2 2" xfId="4597"/>
    <cellStyle name="20% - 强调文字颜色 2 2 7 2 2 3" xfId="4598"/>
    <cellStyle name="注释 2 2 2 4 2 5" xfId="4599"/>
    <cellStyle name="20% - 强调文字颜色 3 4 2 3 2 4" xfId="4600"/>
    <cellStyle name="20% - 强调文字颜色 2 2 7 2 3" xfId="4601"/>
    <cellStyle name="40% - 强调文字颜色 4 2 3 3 2" xfId="4602"/>
    <cellStyle name="注释 3 2 3 4 3" xfId="4603"/>
    <cellStyle name="40% - 强调文字颜色 3 2 2 3 2 4" xfId="4604"/>
    <cellStyle name="20% - 强调文字颜色 2 2 7 2 3 2" xfId="4605"/>
    <cellStyle name="注释 2 2 2 4 3 4" xfId="4606"/>
    <cellStyle name="40% - 强调文字颜色 4 2 3 3 2 2" xfId="4607"/>
    <cellStyle name="20% - 强调文字颜色 2 2 7 2 4" xfId="4608"/>
    <cellStyle name="40% - 强调文字颜色 4 2 3 3 3" xfId="4609"/>
    <cellStyle name="注释 3 2 3 4 4" xfId="4610"/>
    <cellStyle name="20% - 强调文字颜色 2 2 7 2 5" xfId="4611"/>
    <cellStyle name="40% - 强调文字颜色 4 2 3 3 4" xfId="4612"/>
    <cellStyle name="常规 11 11 3 4" xfId="4613"/>
    <cellStyle name="常规 6 2 2 4 2 3" xfId="4614"/>
    <cellStyle name="注释 3 2 3 5" xfId="4615"/>
    <cellStyle name="20% - 强调文字颜色 2 2 7 3" xfId="4616"/>
    <cellStyle name="60% - 强调文字颜色 1 2 5 4" xfId="4617"/>
    <cellStyle name="警告文本 6 2 2" xfId="4618"/>
    <cellStyle name="20% - 强调文字颜色 3 2 3 3 2 3" xfId="4619"/>
    <cellStyle name="20% - 强调文字颜色 2 2 7 3 2" xfId="4620"/>
    <cellStyle name="20% - 强调文字颜色 2 2 7 3 5" xfId="4621"/>
    <cellStyle name="40% - 强调文字颜色 4 2 3 4 4" xfId="4622"/>
    <cellStyle name="20% - 强调文字颜色 5 2 5 3 2 2" xfId="4623"/>
    <cellStyle name="警告文本 6 2 5" xfId="4624"/>
    <cellStyle name="常规 2 3 2 3 4 2" xfId="4625"/>
    <cellStyle name="输出 2 3 2 5 2 3 2" xfId="4626"/>
    <cellStyle name="常规 10 2 3 6" xfId="4627"/>
    <cellStyle name="20% - 强调文字颜色 2 5 2 2 2 2 2 2" xfId="4628"/>
    <cellStyle name="标题 5 10 3 2 2" xfId="4629"/>
    <cellStyle name="60% - 强调文字颜色 2 3 2 4 2 2" xfId="4630"/>
    <cellStyle name="输出 2 2 2 2 3 2 2" xfId="4631"/>
    <cellStyle name="20% - 强调文字颜色 2 2 7 4" xfId="4632"/>
    <cellStyle name="20% - 强调文字颜色 6 2 4 2 3" xfId="4633"/>
    <cellStyle name="输出 2 2 2 2 3 2 2 2" xfId="4634"/>
    <cellStyle name="20% - 强调文字颜色 2 2 7 4 2" xfId="4635"/>
    <cellStyle name="常规 2 5 4 2 3" xfId="4636"/>
    <cellStyle name="输出 2 6 6 2 3" xfId="4637"/>
    <cellStyle name="20% - 强调文字颜色 6 2 4 2 3 2" xfId="4638"/>
    <cellStyle name="输出 2 2 2 2 3 2 2 2 2" xfId="4639"/>
    <cellStyle name="20% - 强调文字颜色 2 2 7 4 2 2" xfId="4640"/>
    <cellStyle name="注释 2 2 2 6 2 4" xfId="4641"/>
    <cellStyle name="常规 10 2 4 4" xfId="4642"/>
    <cellStyle name="标题 9 3 2 2" xfId="4643"/>
    <cellStyle name="强调文字颜色 1 3 2 2 2 4" xfId="4644"/>
    <cellStyle name="输出 2 2 15" xfId="4645"/>
    <cellStyle name="20% - 强调文字颜色 3 5 5 3 2" xfId="4646"/>
    <cellStyle name="强调文字颜色 2 3 3 2 2 2" xfId="4647"/>
    <cellStyle name="20% - 强调文字颜色 6 2 4 2 4" xfId="4648"/>
    <cellStyle name="20% - 强调文字颜色 5 5 2 2 2 2" xfId="4649"/>
    <cellStyle name="输出 2 2 2 2 3 2 2 3" xfId="4650"/>
    <cellStyle name="20% - 强调文字颜色 2 2 7 4 3" xfId="4651"/>
    <cellStyle name="40% - 强调文字颜色 4 2 3 5 2" xfId="4652"/>
    <cellStyle name="汇总 2 9 4 2 2 2" xfId="4653"/>
    <cellStyle name="好 2 2 2 2 2 2 3" xfId="4654"/>
    <cellStyle name="标题 4 2 5 2 2 2" xfId="4655"/>
    <cellStyle name="警告文本 4 9" xfId="4656"/>
    <cellStyle name="适中 2 2 4 3 2" xfId="4657"/>
    <cellStyle name="20% - 强调文字颜色 3 2 2 2 3 2 3 2" xfId="4658"/>
    <cellStyle name="输入 4 2 4 6" xfId="4659"/>
    <cellStyle name="强调文字颜色 6 2 5 2" xfId="4660"/>
    <cellStyle name="汇总 6 3 5" xfId="4661"/>
    <cellStyle name="20% - 强调文字颜色 5 5 2 2 2 3" xfId="4662"/>
    <cellStyle name="输出 2 2 2 2 3 2 2 4" xfId="4663"/>
    <cellStyle name="20% - 强调文字颜色 2 2 7 4 4" xfId="4664"/>
    <cellStyle name="好 2 4 2 2 2" xfId="4665"/>
    <cellStyle name="输出 2 2 2 2 3 2 3" xfId="4666"/>
    <cellStyle name="20% - 强调文字颜色 2 2 7 5" xfId="4667"/>
    <cellStyle name="40% - 强调文字颜色 5 3 2 2 2" xfId="4668"/>
    <cellStyle name="输出 2 2 2 2 3 2 3 2" xfId="4669"/>
    <cellStyle name="20% - 强调文字颜色 2 2 7 5 2" xfId="4670"/>
    <cellStyle name="40% - 强调文字颜色 5 3 2 2 2 2" xfId="4671"/>
    <cellStyle name="20% - 强调文字颜色 2 2 8" xfId="4672"/>
    <cellStyle name="常规 2 10 13" xfId="4673"/>
    <cellStyle name="常规 4 6 3 6" xfId="4674"/>
    <cellStyle name="20% - 强调文字颜色 2 2 8 2" xfId="4675"/>
    <cellStyle name="常规 10 3 2 3" xfId="4676"/>
    <cellStyle name="注释 5 2 3 5" xfId="4677"/>
    <cellStyle name="20% - 强调文字颜色 4 2 7 3" xfId="4678"/>
    <cellStyle name="20% - 强调文字颜色 2 2 8 2 2" xfId="4679"/>
    <cellStyle name="差 3 2 3 2" xfId="4680"/>
    <cellStyle name="输入 2 3 3 4" xfId="4681"/>
    <cellStyle name="60% - 强调文字颜色 4 2 2 2 5 2 2" xfId="4682"/>
    <cellStyle name="常规 2 8 3 3 4" xfId="4683"/>
    <cellStyle name="20% - 强调文字颜色 2 2 8 3" xfId="4684"/>
    <cellStyle name="标题 8 2 2 2 3" xfId="4685"/>
    <cellStyle name="20% - 强调文字颜色 2 2 9 2 2 2" xfId="4686"/>
    <cellStyle name="注释 2 2 4 4 2 4" xfId="4687"/>
    <cellStyle name="20% - 强调文字颜色 3 3 4 2 2 2" xfId="4688"/>
    <cellStyle name="60% - 强调文字颜色 5 5 2 4 4" xfId="4689"/>
    <cellStyle name="警告文本 8 2" xfId="4690"/>
    <cellStyle name="汇总 2 14 2 2 2 2" xfId="4691"/>
    <cellStyle name="60% - 强调文字颜色 4 2 2 2 3 2 3 2" xfId="4692"/>
    <cellStyle name="40% - 强调文字颜色 6 4 2 3 2 3 2" xfId="4693"/>
    <cellStyle name="差 5 3 3" xfId="4694"/>
    <cellStyle name="输出 5 2 2 2 2 3" xfId="4695"/>
    <cellStyle name="20% - 强调文字颜色 4 2 2 2 2 2 2" xfId="4696"/>
    <cellStyle name="20% - 强调文字颜色 2 2 9 3" xfId="4697"/>
    <cellStyle name="20% - 强调文字颜色 5 4 2 2" xfId="4698"/>
    <cellStyle name="20% - 强调文字颜色 4 2 7 3 5" xfId="4699"/>
    <cellStyle name="常规 4 4 6 4" xfId="4700"/>
    <cellStyle name="汇总 2 8 4 2" xfId="4701"/>
    <cellStyle name="40% - 强调文字颜色 6 2 3 4 4" xfId="4702"/>
    <cellStyle name="常规 2 6 2 2 6" xfId="4703"/>
    <cellStyle name="20% - 强调文字颜色 2 3" xfId="4704"/>
    <cellStyle name="强调文字颜色 2 2 3 2" xfId="4705"/>
    <cellStyle name="输入 2 3 2 3 3 3 2" xfId="4706"/>
    <cellStyle name="输出 3 2 2 4 2" xfId="4707"/>
    <cellStyle name="60% - 强调文字颜色 2 5 2 4 2 2" xfId="4708"/>
    <cellStyle name="计算 2 4 7 2 3" xfId="4709"/>
    <cellStyle name="40% - 强调文字颜色 4 2 3 3 2 3 2" xfId="4710"/>
    <cellStyle name="20% - 强调文字颜色 4 2 12 4" xfId="4711"/>
    <cellStyle name="20% - 强调文字颜色 2 3 10" xfId="4712"/>
    <cellStyle name="20% - 强调文字颜色 2 3 10 2" xfId="4713"/>
    <cellStyle name="汇总 2 2 7 4" xfId="4714"/>
    <cellStyle name="40% - 强调文字颜色 1 5 2 3 3" xfId="4715"/>
    <cellStyle name="20% - 强调文字颜色 2 3 10 2 2 2" xfId="4716"/>
    <cellStyle name="汇总 2 2 7 4 2 2" xfId="4717"/>
    <cellStyle name="20% - 强调文字颜色 2 3 10 3" xfId="4718"/>
    <cellStyle name="汇总 2 2 7 5" xfId="4719"/>
    <cellStyle name="60% - 强调文字颜色 2 5 2 2 2 3 2" xfId="4720"/>
    <cellStyle name="20% - 强调文字颜色 2 3 10 4" xfId="4721"/>
    <cellStyle name="汇总 2 2 7 6" xfId="4722"/>
    <cellStyle name="60% - 强调文字颜色 6 6 3 2 2" xfId="4723"/>
    <cellStyle name="汇总 2 4 2 4 3 3" xfId="4724"/>
    <cellStyle name="标题 2 2 2 3 4" xfId="4725"/>
    <cellStyle name="20% - 强调文字颜色 2 3 12 3" xfId="4726"/>
    <cellStyle name="汇总 2 2 9 5" xfId="4727"/>
    <cellStyle name="20% - 强调文字颜色 2 3 4 2 4" xfId="4728"/>
    <cellStyle name="计算 2 2 3 2 2 3 2 4" xfId="4729"/>
    <cellStyle name="标题 3 2" xfId="4730"/>
    <cellStyle name="40% - 强调文字颜色 1 2 6 4" xfId="4731"/>
    <cellStyle name="解释性文本 2 3 2 3 3" xfId="4732"/>
    <cellStyle name="20% - 强调文字颜色 6 3 11" xfId="4733"/>
    <cellStyle name="计算 2 2 2 2 5 2 3 2" xfId="4734"/>
    <cellStyle name="输出 3 2 8 2" xfId="4735"/>
    <cellStyle name="20% - 强调文字颜色 2 5 5 3" xfId="4736"/>
    <cellStyle name="20% - 强调文字颜色 2 3 2" xfId="4737"/>
    <cellStyle name="强调文字颜色 2 2 3 2 2" xfId="4738"/>
    <cellStyle name="计算 2 2 3 2 4 4 3" xfId="4739"/>
    <cellStyle name="输出 3 2 2 4 2 2" xfId="4740"/>
    <cellStyle name="60% - 强调文字颜色 2 5 2 4 2 2 2" xfId="4741"/>
    <cellStyle name="40% - 强调文字颜色 3 3 7" xfId="4742"/>
    <cellStyle name="20% - 强调文字颜色 6 3 11 2 2" xfId="4743"/>
    <cellStyle name="输出 2 2 3 8 4" xfId="4744"/>
    <cellStyle name="20% - 强调文字颜色 2 3 2 2 2" xfId="4745"/>
    <cellStyle name="强调文字颜色 2 2 3 2 2 2 2" xfId="4746"/>
    <cellStyle name="60% - 强调文字颜色 5 4 2 4" xfId="4747"/>
    <cellStyle name="40% - 强调文字颜色 3 3 7 2 2" xfId="4748"/>
    <cellStyle name="20% - 强调文字颜色 2 3 8" xfId="4749"/>
    <cellStyle name="计算 2 2 3 2 2 7" xfId="4750"/>
    <cellStyle name="常规 2 2 3 2 4 3 2" xfId="4751"/>
    <cellStyle name="20% - 强调文字颜色 6 2 7 2 4" xfId="4752"/>
    <cellStyle name="60% - 强调文字颜色 2 2 3 3 2 3 2" xfId="4753"/>
    <cellStyle name="常规 46" xfId="4754"/>
    <cellStyle name="常规 51" xfId="4755"/>
    <cellStyle name="标题 3 2 2 2 4 2 2 2" xfId="4756"/>
    <cellStyle name="60% - 强调文字颜色 3 2 5 2 3 2" xfId="4757"/>
    <cellStyle name="20% - 强调文字颜色 5 5 2 5 2 2" xfId="4758"/>
    <cellStyle name="20% - 强调文字颜色 2 3 2 2 2 2" xfId="4759"/>
    <cellStyle name="60% - 强调文字颜色 5 4 2 4 2" xfId="4760"/>
    <cellStyle name="40% - 强调文字颜色 3 3 7 2 2 2" xfId="4761"/>
    <cellStyle name="40% - 强调文字颜色 4 5 2 3 2 3" xfId="4762"/>
    <cellStyle name="20% - 强调文字颜色 2 3 8 2" xfId="4763"/>
    <cellStyle name="常规 11 5 2 2 2 3 2 2 2 2" xfId="4764"/>
    <cellStyle name="20% - 强调文字颜色 2 5 2 2 4" xfId="4765"/>
    <cellStyle name="20% - 强调文字颜色 2 3 2 2 2 2 2" xfId="4766"/>
    <cellStyle name="60% - 强调文字颜色 5 4 2 4 2 2" xfId="4767"/>
    <cellStyle name="汇总 2 6 3 7" xfId="4768"/>
    <cellStyle name="20% - 强调文字颜色 3 3 2 4 3" xfId="4769"/>
    <cellStyle name="40% - 强调文字颜色 4 5 2 3 2 3 2" xfId="4770"/>
    <cellStyle name="差 6 2 2 2" xfId="4771"/>
    <cellStyle name="输入 5 3 2 4" xfId="4772"/>
    <cellStyle name="注释 4 4" xfId="4773"/>
    <cellStyle name="输入 7 3 4" xfId="4774"/>
    <cellStyle name="20% - 强调文字颜色 3 2 11 2 4" xfId="4775"/>
    <cellStyle name="标题 2 2 6 3 2" xfId="4776"/>
    <cellStyle name="常规 19" xfId="4777"/>
    <cellStyle name="常规 24" xfId="4778"/>
    <cellStyle name="常规 11 3 2 3" xfId="4779"/>
    <cellStyle name="注释 6 2 3 5" xfId="4780"/>
    <cellStyle name="20% - 强调文字颜色 5 2 7 3" xfId="4781"/>
    <cellStyle name="好 4 9" xfId="4782"/>
    <cellStyle name="20% - 强调文字颜色 2 3 8 2 2" xfId="4783"/>
    <cellStyle name="强调文字颜色 1 2 2 5 3" xfId="4784"/>
    <cellStyle name="20% - 强调文字颜色 2 3 2 2 2 2 2 2" xfId="4785"/>
    <cellStyle name="60% - 强调文字颜色 5 4 2 4 2 2 2" xfId="4786"/>
    <cellStyle name="20% - 强调文字颜色 3 3 2 4 3 2" xfId="4787"/>
    <cellStyle name="检查单元格 3 2 2 3 2" xfId="4788"/>
    <cellStyle name="20% - 强调文字颜色 2 3 2 2 3" xfId="4789"/>
    <cellStyle name="强调文字颜色 2 2 3 2 2 2 3" xfId="4790"/>
    <cellStyle name="60% - 强调文字颜色 5 4 2 5" xfId="4791"/>
    <cellStyle name="60% - 强调文字颜色 5 3 3 3 2" xfId="4792"/>
    <cellStyle name="强调文字颜色 3 2 2 9" xfId="4793"/>
    <cellStyle name="60% - 强调文字颜色 5 4 2 5 2" xfId="4794"/>
    <cellStyle name="检查单元格 3 2 2 3 2 2" xfId="4795"/>
    <cellStyle name="20% - 强调文字颜色 2 3 2 2 3 2" xfId="4796"/>
    <cellStyle name="60% - 强调文字颜色 4 3 2 3 2 4" xfId="4797"/>
    <cellStyle name="60% - 强调文字颜色 5 3 3 3 2 2" xfId="4798"/>
    <cellStyle name="20% - 强调文字颜色 2 3 2 2 3 2 2" xfId="4799"/>
    <cellStyle name="60% - 强调文字颜色 5 4 2 5 2 2" xfId="4800"/>
    <cellStyle name="60% - 强调文字颜色 5 4 2 6" xfId="4801"/>
    <cellStyle name="检查单元格 3 2 2 3 3" xfId="4802"/>
    <cellStyle name="20% - 强调文字颜色 2 3 2 2 4" xfId="4803"/>
    <cellStyle name="标题 9 4 2 2 2" xfId="4804"/>
    <cellStyle name="20% - 强调文字颜色 2 3 2 3 2" xfId="4805"/>
    <cellStyle name="输出 2 5 2 4 2 2 3" xfId="4806"/>
    <cellStyle name="强调文字颜色 2 2 3 2 2 3 2" xfId="4807"/>
    <cellStyle name="常规 3 2 2 11" xfId="4808"/>
    <cellStyle name="60% - 强调文字颜色 5 4 3 4" xfId="4809"/>
    <cellStyle name="常规 3 2 2 12" xfId="4810"/>
    <cellStyle name="检查单元格 3 2 2 4 2" xfId="4811"/>
    <cellStyle name="20% - 强调文字颜色 2 3 2 3 3" xfId="4812"/>
    <cellStyle name="输出 2 5 2 4 2 2 4" xfId="4813"/>
    <cellStyle name="20% - 强调文字颜色 2 3 2 3 4" xfId="4814"/>
    <cellStyle name="40% - 强调文字颜色 5 5 2 4 2 2" xfId="4815"/>
    <cellStyle name="常规 3 2 2 13" xfId="4816"/>
    <cellStyle name="20% - 强调文字颜色 6 3 11 4" xfId="4817"/>
    <cellStyle name="常规 2 2 2 3 5 2" xfId="4818"/>
    <cellStyle name="20% - 强调文字颜色 2 3 2 4" xfId="4819"/>
    <cellStyle name="强调文字颜色 2 2 3 2 2 4" xfId="4820"/>
    <cellStyle name="强调文字颜色 1 2 2 2 2 6" xfId="4821"/>
    <cellStyle name="60% - 强调文字颜色 2 2 2 4 3 2" xfId="4822"/>
    <cellStyle name="20% - 强调文字颜色 2 3 2 4 4" xfId="4823"/>
    <cellStyle name="40% - 强调文字颜色 5 5 2 4 3 2" xfId="4824"/>
    <cellStyle name="40% - 强调文字颜色 6 2 2 2 2 2 2 2 2" xfId="4825"/>
    <cellStyle name="20% - 强调文字颜色 6 3 12" xfId="4826"/>
    <cellStyle name="计算 3 4 4 2" xfId="4827"/>
    <cellStyle name="汇总 2 7 3 2 3 2" xfId="4828"/>
    <cellStyle name="40% - 强调文字颜色 3 3 8" xfId="4829"/>
    <cellStyle name="20% - 强调文字颜色 2 5 5 4" xfId="4830"/>
    <cellStyle name="20% - 强调文字颜色 2 3 3" xfId="4831"/>
    <cellStyle name="强调文字颜色 2 2 3 2 3" xfId="4832"/>
    <cellStyle name="计算 2 2 3 2 4 4 4" xfId="4833"/>
    <cellStyle name="计算 2 2 3 2 2 2" xfId="4834"/>
    <cellStyle name="20% - 强调文字颜色 6 5 2 2 3 2" xfId="4835"/>
    <cellStyle name="40% - 强调文字颜色 6 3 2 2 2 3" xfId="4836"/>
    <cellStyle name="注释 2 2 2 2 7 2 2" xfId="4837"/>
    <cellStyle name="常规 5 3 4 2 3" xfId="4838"/>
    <cellStyle name="20% - 强调文字颜色 6 3 12 2 2" xfId="4839"/>
    <cellStyle name="输出 2 2 4 8 4" xfId="4840"/>
    <cellStyle name="20% - 强调文字颜色 2 3 3 2 2" xfId="4841"/>
    <cellStyle name="汇总 2 2 4 12" xfId="4842"/>
    <cellStyle name="强调文字颜色 2 2 3 2 3 2 2" xfId="4843"/>
    <cellStyle name="计算 2 2 3 2 2 2 2 2" xfId="4844"/>
    <cellStyle name="60% - 强调文字颜色 5 5 2 4" xfId="4845"/>
    <cellStyle name="强调文字颜色 3 3 2 8" xfId="4846"/>
    <cellStyle name="常规 11 6 2 4 2 2 3" xfId="4847"/>
    <cellStyle name="40% - 强调文字颜色 3 3 8 2 2" xfId="4848"/>
    <cellStyle name="常规 11 5 2 3 2 2 5" xfId="4849"/>
    <cellStyle name="20% - 强调文字颜色 2 3 3 2 2 2 2" xfId="4850"/>
    <cellStyle name="60% - 强调文字颜色 5 5 2 4 2 2" xfId="4851"/>
    <cellStyle name="20% - 强调文字颜色 4 3 2 4 3" xfId="4852"/>
    <cellStyle name="60% - 强调文字颜色 1 4 3 4" xfId="4853"/>
    <cellStyle name="20% - 强调文字颜色 4 3 6 3" xfId="4854"/>
    <cellStyle name="计算 2 2 3 2 2 2 2 3" xfId="4855"/>
    <cellStyle name="60% - 强调文字颜色 5 5 2 5" xfId="4856"/>
    <cellStyle name="检查单元格 3 2 3 3 2" xfId="4857"/>
    <cellStyle name="20% - 强调文字颜色 2 3 3 2 3" xfId="4858"/>
    <cellStyle name="常规 11 5 2 3 2 2 6" xfId="4859"/>
    <cellStyle name="60% - 强调文字颜色 2 4 4 2 3 2" xfId="4860"/>
    <cellStyle name="60% - 强调文字颜色 5 3 4 3 2" xfId="4861"/>
    <cellStyle name="差 2 3 5 2 2 2" xfId="4862"/>
    <cellStyle name="60% - 强调文字颜色 5 5 2 5 2" xfId="4863"/>
    <cellStyle name="检查单元格 3 2 3 3 2 2" xfId="4864"/>
    <cellStyle name="20% - 强调文字颜色 2 3 3 2 3 2" xfId="4865"/>
    <cellStyle name="60% - 强调文字颜色 5 3 4 3 2 2" xfId="4866"/>
    <cellStyle name="差 2 3 5 2 2 2 2" xfId="4867"/>
    <cellStyle name="计算 2 2 3 2 2 2 2 4" xfId="4868"/>
    <cellStyle name="60% - 强调文字颜色 5 5 2 6" xfId="4869"/>
    <cellStyle name="检查单元格 3 2 3 3 3" xfId="4870"/>
    <cellStyle name="20% - 强调文字颜色 2 3 3 2 4" xfId="4871"/>
    <cellStyle name="20% - 强调文字颜色 2 3 6 2 2 2 2" xfId="4872"/>
    <cellStyle name="20% - 强调文字颜色 6 3 12 3" xfId="4873"/>
    <cellStyle name="20% - 强调文字颜色 6 5 2 2 4" xfId="4874"/>
    <cellStyle name="40% - 强调文字颜色 3 3 8 3" xfId="4875"/>
    <cellStyle name="20% - 强调文字颜色 4 2 10 2 2" xfId="4876"/>
    <cellStyle name="20% - 强调文字颜色 2 3 3 3" xfId="4877"/>
    <cellStyle name="强调文字颜色 2 2 3 2 3 3" xfId="4878"/>
    <cellStyle name="计算 2 2 3 2 2 2 3" xfId="4879"/>
    <cellStyle name="20% - 强调文字颜色 2 3 3 3 2" xfId="4880"/>
    <cellStyle name="输出 2 5 2 4 3 2 3" xfId="4881"/>
    <cellStyle name="计算 2 2 3 2 2 2 3 2" xfId="4882"/>
    <cellStyle name="60% - 强调文字颜色 5 5 3 4" xfId="4883"/>
    <cellStyle name="常规 11 5 2 3 2 3 5" xfId="4884"/>
    <cellStyle name="20% - 强调文字颜色 4 2 10 2 2 2" xfId="4885"/>
    <cellStyle name="检查单元格 3 4 2 4" xfId="4886"/>
    <cellStyle name="20% - 强调文字颜色 6 3 13" xfId="4887"/>
    <cellStyle name="计算 3 4 4 3" xfId="4888"/>
    <cellStyle name="60% - 强调文字颜色 1 2 3 2 3 2" xfId="4889"/>
    <cellStyle name="常规 37" xfId="4890"/>
    <cellStyle name="常规 42" xfId="4891"/>
    <cellStyle name="汇总 2 7 3 2 3 3" xfId="4892"/>
    <cellStyle name="40% - 强调文字颜色 3 3 9" xfId="4893"/>
    <cellStyle name="好 3 2 2 2 2 2" xfId="4894"/>
    <cellStyle name="20% - 强调文字颜色 2 3 4" xfId="4895"/>
    <cellStyle name="输出 4 2 3 4 2 2" xfId="4896"/>
    <cellStyle name="强调文字颜色 2 2 3 2 4" xfId="4897"/>
    <cellStyle name="计算 2 2 3 2 2 3" xfId="4898"/>
    <cellStyle name="常规 2 3 3 2 2 4" xfId="4899"/>
    <cellStyle name="40% - 强调文字颜色 3 3 9 2" xfId="4900"/>
    <cellStyle name="40% - 强调文字颜色 1 2 6" xfId="4901"/>
    <cellStyle name="计算 2 19" xfId="4902"/>
    <cellStyle name="20% - 强调文字颜色 2 3 4 2" xfId="4903"/>
    <cellStyle name="强调文字颜色 2 2 3 2 4 2" xfId="4904"/>
    <cellStyle name="计算 2 2 3 2 2 3 2" xfId="4905"/>
    <cellStyle name="常规 11 6 6 2 4" xfId="4906"/>
    <cellStyle name="60% - 强调文字颜色 1 2 3 2 3 2 2" xfId="4907"/>
    <cellStyle name="常规 37 2" xfId="4908"/>
    <cellStyle name="常规 42 2" xfId="4909"/>
    <cellStyle name="20% - 强调文字颜色 6 5 2 3 3" xfId="4910"/>
    <cellStyle name="20% - 强调文字颜色 2 3 4 2 2" xfId="4911"/>
    <cellStyle name="计算 2 2 3 2 2 3 2 2" xfId="4912"/>
    <cellStyle name="60% - 强调文字颜色 5 6 2 4" xfId="4913"/>
    <cellStyle name="40% - 强调文字颜色 3 3 9 2 2" xfId="4914"/>
    <cellStyle name="注释 2 3 9 3 3" xfId="4915"/>
    <cellStyle name="40% - 强调文字颜色 1 2 6 2" xfId="4916"/>
    <cellStyle name="常规 11 5 2 3 3 2 5" xfId="4917"/>
    <cellStyle name="常规 3 2 2 3 8" xfId="4918"/>
    <cellStyle name="20% - 强调文字颜色 6 5 2 3 3 2" xfId="4919"/>
    <cellStyle name="40% - 强调文字颜色 6 3 2 3 2 3" xfId="4920"/>
    <cellStyle name="注释 2 2 2 2 8 2 2" xfId="4921"/>
    <cellStyle name="常规 5 3 5 2 3" xfId="4922"/>
    <cellStyle name="汇总 2 3 2 3 5 3" xfId="4923"/>
    <cellStyle name="20% - 强调文字颜色 2 3 4 2 2 2" xfId="4924"/>
    <cellStyle name="计算 2 2 3 2 2 3 2 2 2" xfId="4925"/>
    <cellStyle name="40% - 强调文字颜色 1 2 6 2 2" xfId="4926"/>
    <cellStyle name="常规 2 6 2 3 2 2 3" xfId="4927"/>
    <cellStyle name="常规 3 2 2 3 8 2" xfId="4928"/>
    <cellStyle name="20% - 强调文字颜色 6 5 2 3 3 2 2" xfId="4929"/>
    <cellStyle name="常规 3 2 2 2 3" xfId="4930"/>
    <cellStyle name="40% - 强调文字颜色 6 3 2 3 2 3 2" xfId="4931"/>
    <cellStyle name="注释 2 2 2 2 8 2 2 2" xfId="4932"/>
    <cellStyle name="汇总 2 2 2 2 5 3 4" xfId="4933"/>
    <cellStyle name="20% - 强调文字颜色 5 3 2 4 3" xfId="4934"/>
    <cellStyle name="20% - 强调文字颜色 2 3 4 2 2 2 2" xfId="4935"/>
    <cellStyle name="汇总 2 7 4 4 3" xfId="4936"/>
    <cellStyle name="40% - 强调文字颜色 1 2 6 2 2 2" xfId="4937"/>
    <cellStyle name="常规 2 3 3 2 2 5" xfId="4938"/>
    <cellStyle name="40% - 强调文字颜色 3 3 9 3" xfId="4939"/>
    <cellStyle name="20% - 强调文字颜色 4 2 10 3 2" xfId="4940"/>
    <cellStyle name="40% - 强调文字颜色 1 2 7" xfId="4941"/>
    <cellStyle name="20% - 强调文字颜色 2 3 4 3" xfId="4942"/>
    <cellStyle name="计算 2 2 3 2 2 3 3" xfId="4943"/>
    <cellStyle name="20% - 强调文字颜色 6 5 2 3 4" xfId="4944"/>
    <cellStyle name="20% - 强调文字颜色 2 3 4 3 2" xfId="4945"/>
    <cellStyle name="计算 2 2 3 2 2 3 3 2" xfId="4946"/>
    <cellStyle name="60% - 强调文字颜色 5 6 3 4" xfId="4947"/>
    <cellStyle name="40% - 强调文字颜色 1 2 7 2" xfId="4948"/>
    <cellStyle name="汇总 2 3 2 4 5 3" xfId="4949"/>
    <cellStyle name="20% - 强调文字颜色 2 3 4 3 2 2" xfId="4950"/>
    <cellStyle name="百分比 2 2 5" xfId="4951"/>
    <cellStyle name="标题 1 2 2 5 4" xfId="4952"/>
    <cellStyle name="40% - 强调文字颜色 1 2 7 2 2" xfId="4953"/>
    <cellStyle name="20% - 强调文字颜色 6 5 2 4 3" xfId="4954"/>
    <cellStyle name="常规 2 4 2 2 2 2 3" xfId="4955"/>
    <cellStyle name="常规 38 2" xfId="4956"/>
    <cellStyle name="常规 43 2" xfId="4957"/>
    <cellStyle name="40% - 强调文字颜色 1 3 8 2 2 2" xfId="4958"/>
    <cellStyle name="20% - 强调文字颜色 2 3 5 2" xfId="4959"/>
    <cellStyle name="计算 2 2 3 2 2 4 2" xfId="4960"/>
    <cellStyle name="40% - 强调文字颜色 1 3 6" xfId="4961"/>
    <cellStyle name="20% - 强调文字颜色 6 3 2 2 3 2 2" xfId="4962"/>
    <cellStyle name="20% - 强调文字颜色 2 3 5 2 2" xfId="4963"/>
    <cellStyle name="计算 2 2 3 2 2 4 2 2" xfId="4964"/>
    <cellStyle name="40% - 强调文字颜色 1 3 6 2" xfId="4965"/>
    <cellStyle name="常规 11 5 2 3 4 2 5" xfId="4966"/>
    <cellStyle name="20% - 强调文字颜色 6 5 2 4 3 2" xfId="4967"/>
    <cellStyle name="20% - 强调文字颜色 2 3 5 2 2 2" xfId="4968"/>
    <cellStyle name="40% - 强调文字颜色 1 3 6 2 2" xfId="4969"/>
    <cellStyle name="常规 38 6" xfId="4970"/>
    <cellStyle name="20% - 强调文字颜色 2 3 5 3" xfId="4971"/>
    <cellStyle name="计算 2 2 3 2 2 4 3" xfId="4972"/>
    <cellStyle name="40% - 强调文字颜色 1 3 7" xfId="4973"/>
    <cellStyle name="常规 2 5 2 3 2 2 2" xfId="4974"/>
    <cellStyle name="输出 2 6 4 3 2 2 2" xfId="4975"/>
    <cellStyle name="常规 9 2 8 2 2 3" xfId="4976"/>
    <cellStyle name="40% - 强调文字颜色 3 5 4 3 2 2" xfId="4977"/>
    <cellStyle name="常规 38 3" xfId="4978"/>
    <cellStyle name="20% - 强调文字颜色 6 5 2 4 4" xfId="4979"/>
    <cellStyle name="检查单元格 7 2 2 2" xfId="4980"/>
    <cellStyle name="20% - 强调文字颜色 2 3 5 3 2" xfId="4981"/>
    <cellStyle name="40% - 强调文字颜色 1 3 7 2" xfId="4982"/>
    <cellStyle name="计算 2 2 5 4 2 2 3" xfId="4983"/>
    <cellStyle name="常规 11 12 2 3" xfId="4984"/>
    <cellStyle name="注释 3 3 2 4" xfId="4985"/>
    <cellStyle name="20% - 强调文字颜色 2 3 6 2" xfId="4986"/>
    <cellStyle name="计算 2 2 3 2 2 5 2" xfId="4987"/>
    <cellStyle name="常规 2 18 3 2 6" xfId="4988"/>
    <cellStyle name="40% - 强调文字颜色 1 4 6" xfId="4989"/>
    <cellStyle name="常规 12 3 2 2 2 2" xfId="4990"/>
    <cellStyle name="20% - 强调文字颜色 6 2 7 2 2 2" xfId="4991"/>
    <cellStyle name="常规 9 3 6" xfId="4992"/>
    <cellStyle name="常规 4 5 12" xfId="4993"/>
    <cellStyle name="标题 2 2 4 3 2" xfId="4994"/>
    <cellStyle name="20% - 强调文字颜色 3 2 11 4" xfId="4995"/>
    <cellStyle name="20% - 强调文字颜色 2 3 6 2 2" xfId="4996"/>
    <cellStyle name="40% - 强调文字颜色 1 4 6 2" xfId="4997"/>
    <cellStyle name="20% - 强调文字颜色 6 2 7 2 2 2 2" xfId="4998"/>
    <cellStyle name="常规 9 3 6 2" xfId="4999"/>
    <cellStyle name="20% - 强调文字颜色 2 3 6 2 2 2" xfId="5000"/>
    <cellStyle name="常规 2 6 2 5 2 2 3" xfId="5001"/>
    <cellStyle name="40% - 强调文字颜色 1 4 6 2 2" xfId="5002"/>
    <cellStyle name="20% - 强调文字颜色 3 4 2 3 3 2 2" xfId="5003"/>
    <cellStyle name="20% - 强调文字颜色 4 2 10 4" xfId="5004"/>
    <cellStyle name="40% - 强调文字颜色 3 2 2 3 2 3 2" xfId="5005"/>
    <cellStyle name="20% - 强调文字颜色 2 4 2 3 2 2 2 2" xfId="5006"/>
    <cellStyle name="常规 11 8 2 3 3 2" xfId="5007"/>
    <cellStyle name="计算 4 2 4 6" xfId="5008"/>
    <cellStyle name="汇总 2 3 4 5" xfId="5009"/>
    <cellStyle name="60% - 强调文字颜色 3 4 2 3 3" xfId="5010"/>
    <cellStyle name="20% - 强调文字颜色 2 3 6 2 2 4" xfId="5011"/>
    <cellStyle name="20% - 强调文字颜色 4 5 2 3 2 3" xfId="5012"/>
    <cellStyle name="20% - 强调文字颜色 3 3 7 2 2 2" xfId="5013"/>
    <cellStyle name="20% - 强调文字颜色 4 2 2 5 2 2 2" xfId="5014"/>
    <cellStyle name="链接单元格 2 3" xfId="5015"/>
    <cellStyle name="20% - 强调文字颜色 2 3 6 2 3 2" xfId="5016"/>
    <cellStyle name="40% - 强调文字颜色 4 3 2 3 2 2" xfId="5017"/>
    <cellStyle name="标题 3 5 2 2 2 2" xfId="5018"/>
    <cellStyle name="输出 2 2 2 2 3 7" xfId="5019"/>
    <cellStyle name="常规 11 4 9 2 2" xfId="5020"/>
    <cellStyle name="警告文本 2 3 4 3" xfId="5021"/>
    <cellStyle name="20% - 强调文字颜色 3 3 6 6" xfId="5022"/>
    <cellStyle name="注释 4 4 3 2 4" xfId="5023"/>
    <cellStyle name="标题 7 4 5" xfId="5024"/>
    <cellStyle name="20% - 强调文字颜色 2 3 6 2 4" xfId="5025"/>
    <cellStyle name="40% - 强调文字颜色 4 3 2 3 3" xfId="5026"/>
    <cellStyle name="20% - 强调文字颜色 2 3 6 2 5" xfId="5027"/>
    <cellStyle name="40% - 强调文字颜色 4 3 2 3 4" xfId="5028"/>
    <cellStyle name="20% - 强调文字颜色 2 3 6 3" xfId="5029"/>
    <cellStyle name="40% - 强调文字颜色 1 4 7" xfId="5030"/>
    <cellStyle name="常规 12 3 2 2 2 3" xfId="5031"/>
    <cellStyle name="20% - 强调文字颜色 6 2 7 2 2 3" xfId="5032"/>
    <cellStyle name="常规 9 3 7" xfId="5033"/>
    <cellStyle name="常规 3 2 5 4 2 2 3" xfId="5034"/>
    <cellStyle name="20% - 强调文字颜色 3 2 12 4" xfId="5035"/>
    <cellStyle name="20% - 强调文字颜色 2 3 6 3 2" xfId="5036"/>
    <cellStyle name="20% - 强调文字颜色 2 3 6 3 2 2" xfId="5037"/>
    <cellStyle name="常规 4 4 12" xfId="5038"/>
    <cellStyle name="20% - 强调文字颜色 2 3 6 3 2 2 2" xfId="5039"/>
    <cellStyle name="常规 4 4 12 2" xfId="5040"/>
    <cellStyle name="60% - 强调文字颜色 2 4 7" xfId="5041"/>
    <cellStyle name="常规 2 18 3 2 2" xfId="5042"/>
    <cellStyle name="40% - 强调文字颜色 1 4 2" xfId="5043"/>
    <cellStyle name="常规 9 3 2" xfId="5044"/>
    <cellStyle name="20% - 强调文字颜色 4 2 5 2 2 2" xfId="5045"/>
    <cellStyle name="60% - 强调文字颜色 1 3 2 3 2 2" xfId="5046"/>
    <cellStyle name="20% - 强调文字颜色 3 6 4 2 2" xfId="5047"/>
    <cellStyle name="输出 2 2 4 2 7" xfId="5048"/>
    <cellStyle name="20% - 强调文字颜色 2 3 6 3 3" xfId="5049"/>
    <cellStyle name="40% - 强调文字颜色 4 3 2 4 2" xfId="5050"/>
    <cellStyle name="60% - 强调文字颜色 5 6 4" xfId="5051"/>
    <cellStyle name="常规 2 18 3 2 2 2" xfId="5052"/>
    <cellStyle name="40% - 强调文字颜色 1 4 2 2" xfId="5053"/>
    <cellStyle name="检查单元格 3 5 3" xfId="5054"/>
    <cellStyle name="常规 9 3 2 2" xfId="5055"/>
    <cellStyle name="20% - 强调文字颜色 4 2 5 2 2 2 2" xfId="5056"/>
    <cellStyle name="20% - 强调文字颜色 2 3 6 3 3 2" xfId="5057"/>
    <cellStyle name="40% - 强调文字颜色 4 3 2 4 2 2" xfId="5058"/>
    <cellStyle name="输入 3 5" xfId="5059"/>
    <cellStyle name="常规 2 9 5" xfId="5060"/>
    <cellStyle name="20% - 强调文字颜色 2 3 6 3 4" xfId="5061"/>
    <cellStyle name="40% - 强调文字颜色 4 3 2 4 3" xfId="5062"/>
    <cellStyle name="40% - 强调文字颜色 6 2 10" xfId="5063"/>
    <cellStyle name="20% - 强调文字颜色 2 3 6 3 5" xfId="5064"/>
    <cellStyle name="40% - 强调文字颜色 4 3 2 4 4" xfId="5065"/>
    <cellStyle name="20% - 强调文字颜色 2 3 6 4 2" xfId="5066"/>
    <cellStyle name="常规 18 3 2 2 2" xfId="5067"/>
    <cellStyle name="40% - 强调文字颜色 1 4 4 2 4" xfId="5068"/>
    <cellStyle name="常规 23 3 2 2 2" xfId="5069"/>
    <cellStyle name="20% - 强调文字颜色 6 3 3 2 3" xfId="5070"/>
    <cellStyle name="20% - 强调文字颜色 6 3 3 2 3 2" xfId="5071"/>
    <cellStyle name="好 3 2 3 2 2 3" xfId="5072"/>
    <cellStyle name="20% - 强调文字颜色 2 3 6 4 2 2" xfId="5073"/>
    <cellStyle name="60% - 强调文字颜色 2 5 7" xfId="5074"/>
    <cellStyle name="计算 2 3 2 3 2 3" xfId="5075"/>
    <cellStyle name="常规 4 2 5 2 2" xfId="5076"/>
    <cellStyle name="常规 2 18 3 3 2" xfId="5077"/>
    <cellStyle name="40% - 强调文字颜色 1 5 2" xfId="5078"/>
    <cellStyle name="20% - 强调文字颜色 4 2 5 2 3 2" xfId="5079"/>
    <cellStyle name="汇总 2 3 2 4 3 2 2 3" xfId="5080"/>
    <cellStyle name="常规 9 4 2" xfId="5081"/>
    <cellStyle name="20% - 强调文字颜色 6 3 3 2 4" xfId="5082"/>
    <cellStyle name="常规 11 4 2 4 5 2" xfId="5083"/>
    <cellStyle name="20% - 强调文字颜色 2 3 6 4 3" xfId="5084"/>
    <cellStyle name="40% - 强调文字颜色 4 3 2 5 2" xfId="5085"/>
    <cellStyle name="输出 4 2 3 2 3 2" xfId="5086"/>
    <cellStyle name="20% - 强调文字颜色 2 3 6 5" xfId="5087"/>
    <cellStyle name="20% - 强调文字颜色 5 2 2 2 2 2 3" xfId="5088"/>
    <cellStyle name="20% - 强调文字颜色 3 3 13" xfId="5089"/>
    <cellStyle name="20% - 强调文字颜色 2 3 6 5 2" xfId="5090"/>
    <cellStyle name="百分比 3 3 2 2 2" xfId="5091"/>
    <cellStyle name="20% - 强调文字颜色 2 3 6 5 3" xfId="5092"/>
    <cellStyle name="计算 2 2 3 2 2 6" xfId="5093"/>
    <cellStyle name="计算 4 2 5 2 2 2" xfId="5094"/>
    <cellStyle name="20% - 强调文字颜色 2 3 7" xfId="5095"/>
    <cellStyle name="常规 12 3 2 2 3" xfId="5096"/>
    <cellStyle name="20% - 强调文字颜色 6 2 7 2 3" xfId="5097"/>
    <cellStyle name="好 4 2 3 2 2 3" xfId="5098"/>
    <cellStyle name="常规 3 3 4 2 5" xfId="5099"/>
    <cellStyle name="标题 7 4 3 2 2" xfId="5100"/>
    <cellStyle name="20% - 强调文字颜色 3 3 6 4 2 2" xfId="5101"/>
    <cellStyle name="20% - 强调文字颜色 2 3 7 2" xfId="5102"/>
    <cellStyle name="20% - 强调文字颜色 6 2 7 2 3 2" xfId="5103"/>
    <cellStyle name="常规 13 2 3 2 4" xfId="5104"/>
    <cellStyle name="40% - 强调文字颜色 1 5 6" xfId="5105"/>
    <cellStyle name="输入 2 4 2 3" xfId="5106"/>
    <cellStyle name="常规 2 8 4 2 3" xfId="5107"/>
    <cellStyle name="标题 2 2 5 3 2" xfId="5108"/>
    <cellStyle name="20% - 强调文字颜色 3 2 10 2 4" xfId="5109"/>
    <cellStyle name="输入 2 2 4 2 3 2 2 2 2" xfId="5110"/>
    <cellStyle name="20% - 强调文字颜色 5 2 12 2" xfId="5111"/>
    <cellStyle name="常规 11 2 2 3" xfId="5112"/>
    <cellStyle name="汇总 2 5 9 3" xfId="5113"/>
    <cellStyle name="20% - 强调文字颜色 2 3 7 2 2" xfId="5114"/>
    <cellStyle name="40% - 强调文字颜色 1 5 6 2" xfId="5115"/>
    <cellStyle name="输入 2 4 2 3 2" xfId="5116"/>
    <cellStyle name="汇总 2 2 2 5" xfId="5117"/>
    <cellStyle name="20% - 强调文字颜色 2 3 8 2 2 2" xfId="5118"/>
    <cellStyle name="强调文字颜色 1 2 2 5 3 2" xfId="5119"/>
    <cellStyle name="注释 2 3 3 4 2 4" xfId="5120"/>
    <cellStyle name="20% - 强调文字颜色 2 3 8 3" xfId="5121"/>
    <cellStyle name="20% - 强调文字颜色 2 4" xfId="5122"/>
    <cellStyle name="强调文字颜色 2 2 3 3" xfId="5123"/>
    <cellStyle name="20% - 强调文字颜色 2 4 2 2" xfId="5124"/>
    <cellStyle name="强调文字颜色 2 2 3 3 2 2" xfId="5125"/>
    <cellStyle name="20% - 强调文字颜色 2 4 2 2 2" xfId="5126"/>
    <cellStyle name="强调文字颜色 2 2 3 3 2 2 2" xfId="5127"/>
    <cellStyle name="60% - 强调文字颜色 6 4 2 4" xfId="5128"/>
    <cellStyle name="20% - 强调文字颜色 2 4 2 2 2 2" xfId="5129"/>
    <cellStyle name="60% - 强调文字颜色 6 4 2 4 2" xfId="5130"/>
    <cellStyle name="常规 2 4 2 3 2" xfId="5131"/>
    <cellStyle name="输出 2 5 4 3 2" xfId="5132"/>
    <cellStyle name="40% - 强调文字颜色 2 5 4 3" xfId="5133"/>
    <cellStyle name="20% - 强调文字颜色 2 4 2 2 2 2 2" xfId="5134"/>
    <cellStyle name="60% - 强调文字颜色 6 4 2 4 2 2" xfId="5135"/>
    <cellStyle name="40% - 强调文字颜色 2 2 11" xfId="5136"/>
    <cellStyle name="汇总 2 2 4 3 6 2" xfId="5137"/>
    <cellStyle name="20% - 强调文字颜色 6 6 2 4" xfId="5138"/>
    <cellStyle name="注释 2 4 2 2 3 4" xfId="5139"/>
    <cellStyle name="常规 2 4 2 3 2 2" xfId="5140"/>
    <cellStyle name="输出 2 5 4 3 2 2" xfId="5141"/>
    <cellStyle name="40% - 强调文字颜色 2 5 4 3 2" xfId="5142"/>
    <cellStyle name="汇总 2 4 2 4 3 3 3" xfId="5143"/>
    <cellStyle name="60% - 强调文字颜色 6 4 2 4 2 2 2" xfId="5144"/>
    <cellStyle name="适中 4 4 4" xfId="5145"/>
    <cellStyle name="计算 2 6 7" xfId="5146"/>
    <cellStyle name="20% - 强调文字颜色 2 4 2 2 2 2 2 2" xfId="5147"/>
    <cellStyle name="40% - 强调文字颜色 2 2 11 2" xfId="5148"/>
    <cellStyle name="20% - 强调文字颜色 2 4 2 2 2 3" xfId="5149"/>
    <cellStyle name="60% - 强调文字颜色 6 4 2 4 3" xfId="5150"/>
    <cellStyle name="汇总 2 2 3 2 2 5 2" xfId="5151"/>
    <cellStyle name="注释 2 2 3 3 2 2" xfId="5152"/>
    <cellStyle name="检查单元格 3 3 2 3 2" xfId="5153"/>
    <cellStyle name="20% - 强调文字颜色 2 4 2 2 3" xfId="5154"/>
    <cellStyle name="强调文字颜色 2 2 3 3 2 2 3" xfId="5155"/>
    <cellStyle name="60% - 强调文字颜色 6 4 2 5" xfId="5156"/>
    <cellStyle name="强调文字颜色 4 2 2 9" xfId="5157"/>
    <cellStyle name="常规 3 2 2 10 2" xfId="5158"/>
    <cellStyle name="60% - 强调文字颜色 5 4 3 3 2" xfId="5159"/>
    <cellStyle name="40% - 强调文字颜色 2 2 2 2 2 3" xfId="5160"/>
    <cellStyle name="20% - 强调文字颜色 2 4 2 2 3 2" xfId="5161"/>
    <cellStyle name="60% - 强调文字颜色 6 4 2 5 2" xfId="5162"/>
    <cellStyle name="60% - 强调文字颜色 5 4 3 3 2 2" xfId="5163"/>
    <cellStyle name="汇总 2 2 4 4 6" xfId="5164"/>
    <cellStyle name="标题 1 8 4" xfId="5165"/>
    <cellStyle name="60% - 强调文字颜色 4 4 2 3 2 4" xfId="5166"/>
    <cellStyle name="40% - 强调文字颜色 2 2 2 2 2 3 2" xfId="5167"/>
    <cellStyle name="20% - 强调文字颜色 2 4 2 2 3 2 2" xfId="5168"/>
    <cellStyle name="60% - 强调文字颜色 6 4 2 5 2 2" xfId="5169"/>
    <cellStyle name="常规 10 3 2 2 2 2" xfId="5170"/>
    <cellStyle name="注释 5 2 3 4 2 2" xfId="5171"/>
    <cellStyle name="20% - 强调文字颜色 5 4 2 3 2 3" xfId="5172"/>
    <cellStyle name="20% - 强调文字颜色 4 2 7 2 2 2" xfId="5173"/>
    <cellStyle name="20% - 强调文字颜色 2 4 2 3" xfId="5174"/>
    <cellStyle name="强调文字颜色 2 2 3 3 2 3" xfId="5175"/>
    <cellStyle name="强调文字颜色 1 2 2 3 2 5" xfId="5176"/>
    <cellStyle name="40% - 强调文字颜色 4 5 2 4 2" xfId="5177"/>
    <cellStyle name="常规 11 17" xfId="5178"/>
    <cellStyle name="20% - 强调文字颜色 4 2 7 2 2 2 2" xfId="5179"/>
    <cellStyle name="链接单元格 6 2 2 5" xfId="5180"/>
    <cellStyle name="汇总 5 5 6" xfId="5181"/>
    <cellStyle name="20% - 强调文字颜色 5 4 2 3 2 3 2" xfId="5182"/>
    <cellStyle name="20% - 强调文字颜色 2 4 2 3 2" xfId="5183"/>
    <cellStyle name="强调文字颜色 2 2 3 3 2 3 2" xfId="5184"/>
    <cellStyle name="60% - 强调文字颜色 6 4 3 4" xfId="5185"/>
    <cellStyle name="40% - 强调文字颜色 4 5 2 4 2 2" xfId="5186"/>
    <cellStyle name="20% - 强调文字颜色 2 4 2 3 2 2" xfId="5187"/>
    <cellStyle name="40% - 强调文字颜色 4 5 2 4 2 2 2" xfId="5188"/>
    <cellStyle name="汇总 2 2 5 3 6" xfId="5189"/>
    <cellStyle name="标题 2 7 4" xfId="5190"/>
    <cellStyle name="计算 2 7 4 4 3" xfId="5191"/>
    <cellStyle name="20% - 强调文字颜色 3 4 2 3 3" xfId="5192"/>
    <cellStyle name="20% - 强调文字颜色 3 4 2 3 3 2" xfId="5193"/>
    <cellStyle name="40% - 强调文字颜色 3 2 2 3 2 3" xfId="5194"/>
    <cellStyle name="注释 2 2 2 4 3 3" xfId="5195"/>
    <cellStyle name="20% - 强调文字颜色 2 4 2 3 2 2 2" xfId="5196"/>
    <cellStyle name="20% - 强调文字颜色 4 2 7 2 2 3" xfId="5197"/>
    <cellStyle name="20% - 强调文字颜色 6 4 3 3 2 2" xfId="5198"/>
    <cellStyle name="20% - 强调文字颜色 5 4 2 3 2 4" xfId="5199"/>
    <cellStyle name="20% - 强调文字颜色 5 2 2 3 2 2 2 2" xfId="5200"/>
    <cellStyle name="标题 1 3 2 2 2" xfId="5201"/>
    <cellStyle name="20% - 强调文字颜色 2 4 2 4" xfId="5202"/>
    <cellStyle name="强调文字颜色 2 2 3 3 2 4" xfId="5203"/>
    <cellStyle name="40% - 强调文字颜色 4 5 2 4 3" xfId="5204"/>
    <cellStyle name="60% - 强调文字颜色 2 2 2 5 3 2" xfId="5205"/>
    <cellStyle name="20% - 强调文字颜色 2 4 2 4 2 2" xfId="5206"/>
    <cellStyle name="40% - 强调文字颜色 3 2 3 3 2 3" xfId="5207"/>
    <cellStyle name="注释 2 2 3 4 3 3" xfId="5208"/>
    <cellStyle name="常规 11 4 4 6 3" xfId="5209"/>
    <cellStyle name="20% - 强调文字颜色 2 4 2 4 2 2 2" xfId="5210"/>
    <cellStyle name="20% - 强调文字颜色 2 4 2 4 4" xfId="5211"/>
    <cellStyle name="20% - 强调文字颜色 6 5 3 2 3" xfId="5212"/>
    <cellStyle name="20% - 强调文字颜色 2 4 3 2" xfId="5213"/>
    <cellStyle name="强调文字颜色 2 2 3 3 3 2" xfId="5214"/>
    <cellStyle name="计算 2 2 3 2 3 2 2" xfId="5215"/>
    <cellStyle name="20% - 强调文字颜色 6 5 3 2 3 2" xfId="5216"/>
    <cellStyle name="20% - 强调文字颜色 2 4 3 2 2" xfId="5217"/>
    <cellStyle name="强调文字颜色 2 2 3 3 3 2 2" xfId="5218"/>
    <cellStyle name="计算 2 2 3 2 3 2 2 2" xfId="5219"/>
    <cellStyle name="60% - 强调文字颜色 6 5 2 4" xfId="5220"/>
    <cellStyle name="20% - 强调文字颜色 2 4 3 2 2 2 2" xfId="5221"/>
    <cellStyle name="60% - 强调文字颜色 6 5 2 4 2 2" xfId="5222"/>
    <cellStyle name="注释 4 4 3 2 3" xfId="5223"/>
    <cellStyle name="标题 7 4 4" xfId="5224"/>
    <cellStyle name="警告文本 2 3 4 2" xfId="5225"/>
    <cellStyle name="20% - 强调文字颜色 3 3 6 5" xfId="5226"/>
    <cellStyle name="40% - 强调文字颜色 5 2 2 3 2 4" xfId="5227"/>
    <cellStyle name="20% - 强调文字颜色 4 2 7 2 3 2" xfId="5228"/>
    <cellStyle name="百分比 2 2 4 2 3" xfId="5229"/>
    <cellStyle name="40% - 强调文字颜色 6 2 3 3 2 2" xfId="5230"/>
    <cellStyle name="常规 4 4 5 2 2" xfId="5231"/>
    <cellStyle name="20% - 强调文字颜色 6 5 3 2 4" xfId="5232"/>
    <cellStyle name="60% - 强调文字颜色 2 6 2 2 2 2" xfId="5233"/>
    <cellStyle name="注释 2 2 2 3 7 3" xfId="5234"/>
    <cellStyle name="注释 2 5 2 2 4 2 2" xfId="5235"/>
    <cellStyle name="20% - 强调文字颜色 2 4 3 3" xfId="5236"/>
    <cellStyle name="输出 2 2 4 4 2 2 2 2" xfId="5237"/>
    <cellStyle name="强调文字颜色 2 2 3 3 3 3" xfId="5238"/>
    <cellStyle name="计算 2 2 3 2 3 2 3" xfId="5239"/>
    <cellStyle name="输入 2 2 2 2 3 2 2 2" xfId="5240"/>
    <cellStyle name="40% - 强调文字颜色 4 5 2 5 2" xfId="5241"/>
    <cellStyle name="20% - 强调文字颜色 4 2 11 2 2" xfId="5242"/>
    <cellStyle name="20% - 强调文字颜色 2 4 3 3 2" xfId="5243"/>
    <cellStyle name="计算 2 2 3 2 3 2 3 2" xfId="5244"/>
    <cellStyle name="60% - 强调文字颜色 6 5 3 4" xfId="5245"/>
    <cellStyle name="输入 2 2 2 2 3 2 2 2 2" xfId="5246"/>
    <cellStyle name="40% - 强调文字颜色 4 5 2 5 2 2" xfId="5247"/>
    <cellStyle name="20% - 强调文字颜色 4 2 11 2 2 2" xfId="5248"/>
    <cellStyle name="检查单元格 4 4 2 4" xfId="5249"/>
    <cellStyle name="20% - 强调文字颜色 2 4 4" xfId="5250"/>
    <cellStyle name="强调文字颜色 2 2 3 3 4" xfId="5251"/>
    <cellStyle name="计算 2 2 3 2 3 3" xfId="5252"/>
    <cellStyle name="20% - 强调文字颜色 2 4 4 2" xfId="5253"/>
    <cellStyle name="强调文字颜色 2 2 3 3 4 2" xfId="5254"/>
    <cellStyle name="计算 2 2 3 2 3 3 2" xfId="5255"/>
    <cellStyle name="40% - 强调文字颜色 2 2 6" xfId="5256"/>
    <cellStyle name="20% - 强调文字颜色 2 4 4 2 2" xfId="5257"/>
    <cellStyle name="计算 2 2 3 2 3 3 2 2" xfId="5258"/>
    <cellStyle name="常规 11 4 2 12" xfId="5259"/>
    <cellStyle name="60% - 强调文字颜色 6 6 2 4" xfId="5260"/>
    <cellStyle name="40% - 强调文字颜色 2 2 6 2" xfId="5261"/>
    <cellStyle name="常规 3 2 4 2 2 2 4" xfId="5262"/>
    <cellStyle name="常规 11 5 2 4 3 2 5" xfId="5263"/>
    <cellStyle name="汇总 2 4 2 3 5 3" xfId="5264"/>
    <cellStyle name="20% - 强调文字颜色 2 4 4 2 2 2" xfId="5265"/>
    <cellStyle name="计算 2 2 3 2 3 3 2 2 2" xfId="5266"/>
    <cellStyle name="40% - 强调文字颜色 2 2 6 2 2" xfId="5267"/>
    <cellStyle name="标题 2 6" xfId="5268"/>
    <cellStyle name="20% - 强调文字颜色 2 4 4 2 2 2 2" xfId="5269"/>
    <cellStyle name="40% - 强调文字颜色 2 2 6 2 2 2" xfId="5270"/>
    <cellStyle name="20% - 强调文字颜色 2 4 5" xfId="5271"/>
    <cellStyle name="强调文字颜色 2 2 3 3 5" xfId="5272"/>
    <cellStyle name="计算 2 2 3 2 3 4" xfId="5273"/>
    <cellStyle name="20% - 强调文字颜色 2 4 5 2" xfId="5274"/>
    <cellStyle name="计算 2 2 3 2 3 4 2" xfId="5275"/>
    <cellStyle name="常规 11 4 2 3 5 2 2 2" xfId="5276"/>
    <cellStyle name="40% - 强调文字颜色 2 3 6" xfId="5277"/>
    <cellStyle name="20% - 强调文字颜色 2 4 5 2 2" xfId="5278"/>
    <cellStyle name="计算 2 2 3 2 3 4 2 2" xfId="5279"/>
    <cellStyle name="40% - 强调文字颜色 2 3 6 2" xfId="5280"/>
    <cellStyle name="20% - 强调文字颜色 2 4 5 2 2 2" xfId="5281"/>
    <cellStyle name="40% - 强调文字颜色 2 3 6 2 2" xfId="5282"/>
    <cellStyle name="20% - 强调文字颜色 2 4 6" xfId="5283"/>
    <cellStyle name="输入 6 3 2 4 2" xfId="5284"/>
    <cellStyle name="强调文字颜色 2 2 3 3 6" xfId="5285"/>
    <cellStyle name="计算 2 2 3 2 3 5" xfId="5286"/>
    <cellStyle name="差 7 2 2 2 2" xfId="5287"/>
    <cellStyle name="输入 5 2 2 2 4 2" xfId="5288"/>
    <cellStyle name="常规 12 3 2 3 2" xfId="5289"/>
    <cellStyle name="常规 11 4 2 3 5 2 3" xfId="5290"/>
    <cellStyle name="20% - 强调文字颜色 6 2 7 3 2" xfId="5291"/>
    <cellStyle name="好 4 2 3 2 3 2" xfId="5292"/>
    <cellStyle name="常规 3 3 4 3 4" xfId="5293"/>
    <cellStyle name="常规 11 13 2 3" xfId="5294"/>
    <cellStyle name="注释 3 4 2 4" xfId="5295"/>
    <cellStyle name="20% - 强调文字颜色 2 4 6 2" xfId="5296"/>
    <cellStyle name="计算 2 2 3 2 3 5 2" xfId="5297"/>
    <cellStyle name="汇总 5 5 2 2 3" xfId="5298"/>
    <cellStyle name="40% - 强调文字颜色 2 4 6" xfId="5299"/>
    <cellStyle name="20% - 强调文字颜色 6 2 7 3 2 2" xfId="5300"/>
    <cellStyle name="20% - 强调文字颜色 2 4 6 2 2" xfId="5301"/>
    <cellStyle name="40% - 强调文字颜色 2 4 6 2" xfId="5302"/>
    <cellStyle name="20% - 强调文字颜色 6 2 7 3 2 2 2" xfId="5303"/>
    <cellStyle name="标题 4 5 2 4 2 2" xfId="5304"/>
    <cellStyle name="20% - 强调文字颜色 2 4 7" xfId="5305"/>
    <cellStyle name="计算 2 2 3 2 3 6" xfId="5306"/>
    <cellStyle name="常规 12 3 2 3 3" xfId="5307"/>
    <cellStyle name="常规 11 4 2 3 5 2 4" xfId="5308"/>
    <cellStyle name="常规 11 5 2 4 5 2 2" xfId="5309"/>
    <cellStyle name="20% - 强调文字颜色 6 2 7 3 3" xfId="5310"/>
    <cellStyle name="常规 11 8 4 2 2" xfId="5311"/>
    <cellStyle name="40% - 强调文字颜色 3 5 7" xfId="5312"/>
    <cellStyle name="差 3 5 2 2" xfId="5313"/>
    <cellStyle name="输入 2 6 2 4" xfId="5314"/>
    <cellStyle name="20% - 强调文字颜色 2 5 2" xfId="5315"/>
    <cellStyle name="强调文字颜色 2 2 3 4 2" xfId="5316"/>
    <cellStyle name="20% - 强调文字颜色 2 5 2 2" xfId="5317"/>
    <cellStyle name="强调文字颜色 2 2 3 4 2 2" xfId="5318"/>
    <cellStyle name="注释 2 5 2 5 2 4" xfId="5319"/>
    <cellStyle name="20% - 强调文字颜色 2 5 2 2 2" xfId="5320"/>
    <cellStyle name="常规 7 4 2 3 4" xfId="5321"/>
    <cellStyle name="20% - 强调文字颜色 5 2 5 3" xfId="5322"/>
    <cellStyle name="好 2 9" xfId="5323"/>
    <cellStyle name="40% - 强调文字颜色 5 8" xfId="5324"/>
    <cellStyle name="汇总 2 6 7 3" xfId="5325"/>
    <cellStyle name="20% - 强调文字颜色 2 5 2 2 2 2" xfId="5326"/>
    <cellStyle name="标题 5 10 3" xfId="5327"/>
    <cellStyle name="60% - 强调文字颜色 2 3 2 4" xfId="5328"/>
    <cellStyle name="常规 2 3 2 3 4" xfId="5329"/>
    <cellStyle name="输出 2 4 4 3 4" xfId="5330"/>
    <cellStyle name="20% - 强调文字颜色 5 2 5 3 2" xfId="5331"/>
    <cellStyle name="常规 11 7 10" xfId="5332"/>
    <cellStyle name="40% - 强调文字颜色 5 8 2" xfId="5333"/>
    <cellStyle name="常规 11 5 7 4" xfId="5334"/>
    <cellStyle name="输出 2 3 2 5 2 3" xfId="5335"/>
    <cellStyle name="20% - 强调文字颜色 2 5 2 2 2 2 2" xfId="5336"/>
    <cellStyle name="标题 5 10 3 2" xfId="5337"/>
    <cellStyle name="60% - 强调文字颜色 2 3 2 4 2" xfId="5338"/>
    <cellStyle name="20% - 强调文字颜色 5 2 5 4" xfId="5339"/>
    <cellStyle name="汇总 2 2 4 2 2 5 2" xfId="5340"/>
    <cellStyle name="标题 5 10 4" xfId="5341"/>
    <cellStyle name="60% - 强调文字颜色 2 3 2 5" xfId="5342"/>
    <cellStyle name="注释 2 3 3 3 2 2" xfId="5343"/>
    <cellStyle name="汇总 2 4 3 2 2 2 2 2" xfId="5344"/>
    <cellStyle name="20% - 强调文字颜色 2 5 2 2 2 3" xfId="5345"/>
    <cellStyle name="常规 11 5 8 4" xfId="5346"/>
    <cellStyle name="注释 2 2 3 2 2 2 4" xfId="5347"/>
    <cellStyle name="输出 2 3 2 5 3 3" xfId="5348"/>
    <cellStyle name="20% - 强调文字颜色 2 5 2 2 2 3 2" xfId="5349"/>
    <cellStyle name="汇总 2 2 4 2 2 5 2 2" xfId="5350"/>
    <cellStyle name="60% - 强调文字颜色 2 3 2 5 2" xfId="5351"/>
    <cellStyle name="注释 2 3 3 3 2 2 2" xfId="5352"/>
    <cellStyle name="20% - 强调文字颜色 2 5 2 2 2 4" xfId="5353"/>
    <cellStyle name="汇总 2 2 4 2 2 5 3" xfId="5354"/>
    <cellStyle name="标题 5 10 5" xfId="5355"/>
    <cellStyle name="60% - 强调文字颜色 2 3 2 6" xfId="5356"/>
    <cellStyle name="注释 2 3 3 3 2 3" xfId="5357"/>
    <cellStyle name="20% - 强调文字颜色 3 5 3 2 2 2" xfId="5358"/>
    <cellStyle name="60% - 强调文字颜色 5 5 3 3 2" xfId="5359"/>
    <cellStyle name="强调文字颜色 5 2 2 9" xfId="5360"/>
    <cellStyle name="常规 11 5 2 3 2 3 4 2" xfId="5361"/>
    <cellStyle name="检查单元格 3 4 2 3 2" xfId="5362"/>
    <cellStyle name="20% - 强调文字颜色 2 5 2 2 3" xfId="5363"/>
    <cellStyle name="60% - 强调文字颜色 4 5 2 3 2 4" xfId="5364"/>
    <cellStyle name="60% - 强调文字颜色 5 5 3 3 2 2" xfId="5365"/>
    <cellStyle name="标题 5 11 3" xfId="5366"/>
    <cellStyle name="60% - 强调文字颜色 2 3 3 4" xfId="5367"/>
    <cellStyle name="60% - 强调文字颜色 4 2 6" xfId="5368"/>
    <cellStyle name="20% - 强调文字颜色 2 5 2 2 3 2" xfId="5369"/>
    <cellStyle name="40% - 强调文字颜色 2 3 2 2 2 3" xfId="5370"/>
    <cellStyle name="常规 7 4 2 4 4" xfId="5371"/>
    <cellStyle name="20% - 强调文字颜色 5 2 6 3" xfId="5372"/>
    <cellStyle name="好 3 9" xfId="5373"/>
    <cellStyle name="40% - 强调文字颜色 6 8" xfId="5374"/>
    <cellStyle name="注释 6 2 2 5" xfId="5375"/>
    <cellStyle name="汇总 2 6 8 3" xfId="5376"/>
    <cellStyle name="40% - 强调文字颜色 2 3 2 2 2 3 2" xfId="5377"/>
    <cellStyle name="常规 11 6 7 4" xfId="5378"/>
    <cellStyle name="60% - 强调文字颜色 4 2 6 2" xfId="5379"/>
    <cellStyle name="输出 2 3 2 6 2 3" xfId="5380"/>
    <cellStyle name="20% - 强调文字颜色 2 5 2 2 3 2 2" xfId="5381"/>
    <cellStyle name="常规 2 3 3 3 4" xfId="5382"/>
    <cellStyle name="20% - 强调文字颜色 5 2 6 3 2" xfId="5383"/>
    <cellStyle name="40% - 强调文字颜色 6 8 2" xfId="5384"/>
    <cellStyle name="20% - 强调文字颜色 4 2 7 3 2 2" xfId="5385"/>
    <cellStyle name="输出 2 7 4 2 3 2" xfId="5386"/>
    <cellStyle name="20% - 强调文字颜色 2 5 2 3" xfId="5387"/>
    <cellStyle name="常规 2 6 2 2 3 2" xfId="5388"/>
    <cellStyle name="强调文字颜色 2 2 3 4 2 3" xfId="5389"/>
    <cellStyle name="常规 2 4 2 3 4" xfId="5390"/>
    <cellStyle name="输出 2 2 4 2 2 4 2" xfId="5391"/>
    <cellStyle name="输出 2 5 4 3 4" xfId="5392"/>
    <cellStyle name="汇总 2 2 2 2 8 2 3" xfId="5393"/>
    <cellStyle name="20% - 强调文字颜色 5 3 5 3 2" xfId="5394"/>
    <cellStyle name="20% - 强调文字颜色 2 5 2 3 2 2 2" xfId="5395"/>
    <cellStyle name="输出 2 2 2 4" xfId="5396"/>
    <cellStyle name="60% - 强调文字颜色 2 4 2 4 2" xfId="5397"/>
    <cellStyle name="20% - 强调文字颜色 4 4 2 3 3 2" xfId="5398"/>
    <cellStyle name="40% - 强调文字颜色 4 2 2 3 2 3" xfId="5399"/>
    <cellStyle name="20% - 强调文字颜色 2 5 2 3 2 4" xfId="5400"/>
    <cellStyle name="汇总 2 2 4 2 3 5 3" xfId="5401"/>
    <cellStyle name="60% - 强调文字颜色 2 4 2 6" xfId="5402"/>
    <cellStyle name="注释 2 3 3 4 2 3" xfId="5403"/>
    <cellStyle name="20% - 强调文字颜色 3 5 3 3 2 2" xfId="5404"/>
    <cellStyle name="40% - 强调文字颜色 2 3 2 3 2 3" xfId="5405"/>
    <cellStyle name="解释性文本 2 2 3" xfId="5406"/>
    <cellStyle name="60% - 强调文字颜色 2 4 3 4" xfId="5407"/>
    <cellStyle name="60% - 强调文字颜色 5 2 6" xfId="5408"/>
    <cellStyle name="20% - 强调文字颜色 2 5 2 3 3 2" xfId="5409"/>
    <cellStyle name="20% - 强调文字颜色 4 4 2 4 3" xfId="5410"/>
    <cellStyle name="20% - 强调文字颜色 5 3 6 3" xfId="5411"/>
    <cellStyle name="标题 1 5 2 2 2 3" xfId="5412"/>
    <cellStyle name="40% - 强调文字颜色 2 3 2 3 2 3 2" xfId="5413"/>
    <cellStyle name="解释性文本 2 2 3 2" xfId="5414"/>
    <cellStyle name="60% - 强调文字颜色 5 2 6 2" xfId="5415"/>
    <cellStyle name="20% - 强调文字颜色 2 5 2 3 3 2 2" xfId="5416"/>
    <cellStyle name="20% - 强调文字颜色 4 4 2 4 3 2" xfId="5417"/>
    <cellStyle name="40% - 强调文字颜色 4 2 2 4 2 3" xfId="5418"/>
    <cellStyle name="汇总 2 2 2 2 9 2 3" xfId="5419"/>
    <cellStyle name="汇总 7 7" xfId="5420"/>
    <cellStyle name="20% - 强调文字颜色 5 3 6 3 2" xfId="5421"/>
    <cellStyle name="20% - 强调文字颜色 4 2 7 3 2 3" xfId="5422"/>
    <cellStyle name="常规 10 2 2 7 2" xfId="5423"/>
    <cellStyle name="40% - 强调文字颜色 2 5 2 4 2 2 2" xfId="5424"/>
    <cellStyle name="差 5 2 2 2 2 3" xfId="5425"/>
    <cellStyle name="汇总 2 2 2 2 13" xfId="5426"/>
    <cellStyle name="20% - 强调文字颜色 2 5 2 4" xfId="5427"/>
    <cellStyle name="常规 2 6 2 2 3 3" xfId="5428"/>
    <cellStyle name="20% - 强调文字颜色 2 5 2 4 2" xfId="5429"/>
    <cellStyle name="20% - 强调文字颜色 5 4 5 3" xfId="5430"/>
    <cellStyle name="强调文字颜色 2 5 2 2 2" xfId="5431"/>
    <cellStyle name="输出 2 2 4 3 2 4" xfId="5432"/>
    <cellStyle name="20% - 强调文字颜色 2 5 2 4 2 2" xfId="5433"/>
    <cellStyle name="60% - 强调文字颜色 2 5 2 4" xfId="5434"/>
    <cellStyle name="20% - 强调文字颜色 5 4 5 3 2" xfId="5435"/>
    <cellStyle name="常规 2 5 2 3 4" xfId="5436"/>
    <cellStyle name="强调文字颜色 2 5 2 2 2 2" xfId="5437"/>
    <cellStyle name="输出 2 6 4 3 4" xfId="5438"/>
    <cellStyle name="20% - 强调文字颜色 2 5 2 4 2 2 2" xfId="5439"/>
    <cellStyle name="常规 2 2 2 5 2 3" xfId="5440"/>
    <cellStyle name="输出 3 2 2 4" xfId="5441"/>
    <cellStyle name="60% - 强调文字颜色 2 5 2 4 2" xfId="5442"/>
    <cellStyle name="40% - 强调文字颜色 4 2 3 3 2 3" xfId="5443"/>
    <cellStyle name="20% - 强调文字颜色 2 5 2 4 3" xfId="5444"/>
    <cellStyle name="60% - 强调文字颜色 2 5 3 4" xfId="5445"/>
    <cellStyle name="60% - 强调文字颜色 6 2 6" xfId="5446"/>
    <cellStyle name="20% - 强调文字颜色 2 5 2 4 3 2" xfId="5447"/>
    <cellStyle name="20% - 强调文字颜色 2 5 2 4 4" xfId="5448"/>
    <cellStyle name="标题 3 2 2 9 2 2" xfId="5449"/>
    <cellStyle name="输入 2 9 4 4" xfId="5450"/>
    <cellStyle name="60% - 强调文字颜色 4 4 6 2 2" xfId="5451"/>
    <cellStyle name="常规 13 2 3 6" xfId="5452"/>
    <cellStyle name="20% - 强调文字颜色 5 7 2" xfId="5453"/>
    <cellStyle name="常规 10 2 2 7 3" xfId="5454"/>
    <cellStyle name="60% - 强调文字颜色 6 3 2 2 3 2" xfId="5455"/>
    <cellStyle name="20% - 强调文字颜色 4 2 7 3 2 4" xfId="5456"/>
    <cellStyle name="20% - 强调文字颜色 2 5 2 5" xfId="5457"/>
    <cellStyle name="常规 2 6 2 2 3 4" xfId="5458"/>
    <cellStyle name="20% - 强调文字颜色 2 5 2 5 2" xfId="5459"/>
    <cellStyle name="20% - 强调文字颜色 4 2 13" xfId="5460"/>
    <cellStyle name="好 2 2 4 2 2 2" xfId="5461"/>
    <cellStyle name="常规 2 8 2 9 2" xfId="5462"/>
    <cellStyle name="40% - 强调文字颜色 6 3 10 2" xfId="5463"/>
    <cellStyle name="常规 11 6 3 2 4 2" xfId="5464"/>
    <cellStyle name="输入 2 2 2 2 3 4" xfId="5465"/>
    <cellStyle name="20% - 强调文字颜色 5 5 5 3" xfId="5466"/>
    <cellStyle name="输入 3 2 3 2 3 2" xfId="5467"/>
    <cellStyle name="强调文字颜色 2 5 3 2 2" xfId="5468"/>
    <cellStyle name="输出 2 2 4 4 2 4" xfId="5469"/>
    <cellStyle name="20% - 强调文字颜色 2 5 2 5 2 2" xfId="5470"/>
    <cellStyle name="60% - 强调文字颜色 2 6 2 4" xfId="5471"/>
    <cellStyle name="注释 2 5 2 2 6" xfId="5472"/>
    <cellStyle name="标题 4 3 4 2" xfId="5473"/>
    <cellStyle name="20% - 强调文字颜色 2 5 2 6" xfId="5474"/>
    <cellStyle name="输入 2 2 4 8 2 2" xfId="5475"/>
    <cellStyle name="20% - 强调文字颜色 2 5 3" xfId="5476"/>
    <cellStyle name="输出 2 2 2 2 6 2 2" xfId="5477"/>
    <cellStyle name="强调文字颜色 2 2 3 4 3" xfId="5478"/>
    <cellStyle name="计算 2 2 3 2 4 2" xfId="5479"/>
    <cellStyle name="20% - 强调文字颜色 6 5 4 2 3" xfId="5480"/>
    <cellStyle name="20% - 强调文字颜色 2 5 3 2" xfId="5481"/>
    <cellStyle name="输出 2 2 2 2 6 2 2 2" xfId="5482"/>
    <cellStyle name="强调文字颜色 2 2 3 4 3 2" xfId="5483"/>
    <cellStyle name="计算 2 2 3 2 4 2 2" xfId="5484"/>
    <cellStyle name="20% - 强调文字颜色 6 5 4 2 3 2" xfId="5485"/>
    <cellStyle name="注释 2 5 2 6 2 4" xfId="5486"/>
    <cellStyle name="20% - 强调文字颜色 2 5 3 2 2" xfId="5487"/>
    <cellStyle name="输出 2 2 2 2 6 2 2 2 2" xfId="5488"/>
    <cellStyle name="计算 2 2 3 2 4 2 2 2" xfId="5489"/>
    <cellStyle name="40% - 强调文字颜色 1 3 6 3 3" xfId="5490"/>
    <cellStyle name="输出 2 4 2 5 2 3" xfId="5491"/>
    <cellStyle name="20% - 强调文字颜色 2 5 3 2 2 2 2" xfId="5492"/>
    <cellStyle name="计算 3 2 5 5" xfId="5493"/>
    <cellStyle name="60% - 强调文字颜色 3 3 2 4 2" xfId="5494"/>
    <cellStyle name="常规 3 3 2 3 4" xfId="5495"/>
    <cellStyle name="常规 18 3 2 5" xfId="5496"/>
    <cellStyle name="常规 23 3 2 5" xfId="5497"/>
    <cellStyle name="汇总 2 2 5 8 2 2" xfId="5498"/>
    <cellStyle name="20% - 强调文字颜色 6 2 5 3 2" xfId="5499"/>
    <cellStyle name="常规 11 4 2 3 3 2 3" xfId="5500"/>
    <cellStyle name="60% - 强调文字颜色 5 5 4 3 2" xfId="5501"/>
    <cellStyle name="20% - 强调文字颜色 2 5 3 2 3" xfId="5502"/>
    <cellStyle name="计算 2 2 3 2 4 2 2 3" xfId="5503"/>
    <cellStyle name="60% - 强调文字颜色 5 2 2 2 2 2 2 2" xfId="5504"/>
    <cellStyle name="汇总 2 2 5 9 2" xfId="5505"/>
    <cellStyle name="20% - 强调文字颜色 6 2 6 3" xfId="5506"/>
    <cellStyle name="60% - 强调文字颜色 5 5 4 3 2 2" xfId="5507"/>
    <cellStyle name="20% - 强调文字颜色 2 5 3 2 3 2" xfId="5508"/>
    <cellStyle name="60% - 强调文字颜色 3 3 3 4" xfId="5509"/>
    <cellStyle name="60% - 强调文字颜色 5 2 2 2 2 2 2 2 2" xfId="5510"/>
    <cellStyle name="20% - 强调文字颜色 2 5 3 2 4" xfId="5511"/>
    <cellStyle name="计算 2 10 2 2 2" xfId="5512"/>
    <cellStyle name="计算 2 2 3 2 4 2 2 4" xfId="5513"/>
    <cellStyle name="60% - 强调文字颜色 2 2 2 2 2 2" xfId="5514"/>
    <cellStyle name="计算 2 2 4 2 5 2 2 2" xfId="5515"/>
    <cellStyle name="40% - 强调文字颜色 5 2 2 4 2 4" xfId="5516"/>
    <cellStyle name="20% - 强调文字颜色 4 2 7 3 3 2" xfId="5517"/>
    <cellStyle name="百分比 2 2 5 2 3" xfId="5518"/>
    <cellStyle name="40% - 强调文字颜色 6 2 3 4 2 2" xfId="5519"/>
    <cellStyle name="常规 4 4 6 2 2" xfId="5520"/>
    <cellStyle name="20% - 强调文字颜色 6 5 4 2 4" xfId="5521"/>
    <cellStyle name="20% - 强调文字颜色 4 2 12 2 2" xfId="5522"/>
    <cellStyle name="汇总 4 2 4 6" xfId="5523"/>
    <cellStyle name="20% - 强调文字颜色 2 5 3 3" xfId="5524"/>
    <cellStyle name="常规 2 6 2 2 4 2" xfId="5525"/>
    <cellStyle name="输出 2 2 2 2 6 2 2 3" xfId="5526"/>
    <cellStyle name="20% - 强调文字颜色 5 5 5 2 2 2" xfId="5527"/>
    <cellStyle name="计算 2 2 3 2 4 2 3" xfId="5528"/>
    <cellStyle name="20% - 强调文字颜色 2 5 3 3 2" xfId="5529"/>
    <cellStyle name="计算 2 2 3 2 4 2 3 2" xfId="5530"/>
    <cellStyle name="40% - 强调文字颜色 2 4 2 3 2 4" xfId="5531"/>
    <cellStyle name="输出 2 6 3 2 2 2 2" xfId="5532"/>
    <cellStyle name="40% - 强调文字颜色 3 4 3 3 2 2" xfId="5533"/>
    <cellStyle name="百分比 2 2 5 3" xfId="5534"/>
    <cellStyle name="20% - 强调文字颜色 5 4 2 4 4" xfId="5535"/>
    <cellStyle name="常规 2 2 2 2 3 5" xfId="5536"/>
    <cellStyle name="汇总 2 2 4 2 4 2 2 4" xfId="5537"/>
    <cellStyle name="20% - 强调文字颜色 3 4 2 2 2 2 2 2" xfId="5538"/>
    <cellStyle name="标题 2 6 3 2 2 2" xfId="5539"/>
    <cellStyle name="注释 2 2 2 3 2 3 2 2" xfId="5540"/>
    <cellStyle name="20% - 强调文字颜色 2 5 4" xfId="5541"/>
    <cellStyle name="输出 2 2 2 2 6 2 3" xfId="5542"/>
    <cellStyle name="强调文字颜色 2 2 3 4 4" xfId="5543"/>
    <cellStyle name="计算 2 2 3 2 4 3" xfId="5544"/>
    <cellStyle name="40% - 强调文字颜色 5 3 5 2 2" xfId="5545"/>
    <cellStyle name="20% - 强调文字颜色 2 5 4 2" xfId="5546"/>
    <cellStyle name="输出 2 2 2 2 6 2 3 2" xfId="5547"/>
    <cellStyle name="计算 2 2 3 2 4 3 2" xfId="5548"/>
    <cellStyle name="40% - 强调文字颜色 5 3 5 2 2 2" xfId="5549"/>
    <cellStyle name="40% - 强调文字颜色 3 2 6" xfId="5550"/>
    <cellStyle name="适中 2 2 2 2 2 5" xfId="5551"/>
    <cellStyle name="汇总 4 2 5 5" xfId="5552"/>
    <cellStyle name="40% - 强调文字颜色 3 2 6 2" xfId="5553"/>
    <cellStyle name="强调文字颜色 5 2 3 2 2 2 3" xfId="5554"/>
    <cellStyle name="汇总 4 2 5 5 2" xfId="5555"/>
    <cellStyle name="常规 2 13 2 2 2 4" xfId="5556"/>
    <cellStyle name="20% - 强调文字颜色 2 5 4 2 2" xfId="5557"/>
    <cellStyle name="链接单元格 3 6" xfId="5558"/>
    <cellStyle name="计算 2 2 3 2 4 3 2 2" xfId="5559"/>
    <cellStyle name="汇总 2 5 2 3 5 3" xfId="5560"/>
    <cellStyle name="20% - 强调文字颜色 2 5 4 2 2 2" xfId="5561"/>
    <cellStyle name="常规 2 7 3 5 2 3" xfId="5562"/>
    <cellStyle name="链接单元格 3 6 2" xfId="5563"/>
    <cellStyle name="计算 2 2 3 2 4 3 2 2 2" xfId="5564"/>
    <cellStyle name="60% - 强调文字颜色 4 3 2 4" xfId="5565"/>
    <cellStyle name="40% - 强调文字颜色 3 2 6 2 2" xfId="5566"/>
    <cellStyle name="注释 2 2 6 3 3" xfId="5567"/>
    <cellStyle name="常规 2 13 2 2 2 5" xfId="5568"/>
    <cellStyle name="40% - 强调文字颜色 3 2 6 3" xfId="5569"/>
    <cellStyle name="解释性文本 2 5 2 3 2" xfId="5570"/>
    <cellStyle name="60% - 强调文字颜色 5 5 5 3 2" xfId="5571"/>
    <cellStyle name="20% - 强调文字颜色 2 5 4 2 3" xfId="5572"/>
    <cellStyle name="链接单元格 3 7" xfId="5573"/>
    <cellStyle name="计算 2 2 3 2 4 3 2 3" xfId="5574"/>
    <cellStyle name="60% - 强调文字颜色 5 2 2 2 2 3 2 2" xfId="5575"/>
    <cellStyle name="20% - 强调文字颜色 2 5 4 2 3 2" xfId="5576"/>
    <cellStyle name="链接单元格 3 7 2" xfId="5577"/>
    <cellStyle name="60% - 强调文字颜色 4 3 3 4" xfId="5578"/>
    <cellStyle name="40% - 强调文字颜色 3 2 6 3 2" xfId="5579"/>
    <cellStyle name="检查单元格 2 2 2 4" xfId="5580"/>
    <cellStyle name="20% - 强调文字颜色 2 5 4 2 4" xfId="5581"/>
    <cellStyle name="链接单元格 3 8" xfId="5582"/>
    <cellStyle name="计算 2 10 3 2 2" xfId="5583"/>
    <cellStyle name="计算 2 2 3 2 4 3 2 4" xfId="5584"/>
    <cellStyle name="60% - 强调文字颜色 2 2 2 3 2 2" xfId="5585"/>
    <cellStyle name="40% - 强调文字颜色 3 2 6 4" xfId="5586"/>
    <cellStyle name="40% - 强调文字颜色 3 4 6 2" xfId="5587"/>
    <cellStyle name="20% - 强调文字颜色 2 5 6 2 2" xfId="5588"/>
    <cellStyle name="20% - 强调文字颜色 2 6" xfId="5589"/>
    <cellStyle name="强调文字颜色 2 2 3 5" xfId="5590"/>
    <cellStyle name="输出 2 4 2 2 2 2 2" xfId="5591"/>
    <cellStyle name="常规 11 8 4 3" xfId="5592"/>
    <cellStyle name="差 3 5 3" xfId="5593"/>
    <cellStyle name="40% - 强调文字颜色 1 3 3 3 2 2" xfId="5594"/>
    <cellStyle name="20% - 强调文字颜色 2 6 2" xfId="5595"/>
    <cellStyle name="强调文字颜色 2 2 3 5 2" xfId="5596"/>
    <cellStyle name="计算 6 2 3 6" xfId="5597"/>
    <cellStyle name="汇总 4 3 3 5" xfId="5598"/>
    <cellStyle name="60% - 强调文字颜色 3 6 2 2 3" xfId="5599"/>
    <cellStyle name="20% - 强调文字颜色 2 6 2 2" xfId="5600"/>
    <cellStyle name="强调文字颜色 2 2 3 5 2 2" xfId="5601"/>
    <cellStyle name="20% - 强调文字颜色 2 6 2 2 2" xfId="5602"/>
    <cellStyle name="60% - 强调文字颜色 5 6 3 3 2" xfId="5603"/>
    <cellStyle name="强调文字颜色 6 2 2 9" xfId="5604"/>
    <cellStyle name="汇总 2 3 2 4 4 3" xfId="5605"/>
    <cellStyle name="标题 1 2 2 4 4" xfId="5606"/>
    <cellStyle name="20% - 强调文字颜色 2 6 2 2 3" xfId="5607"/>
    <cellStyle name="好 9 2" xfId="5608"/>
    <cellStyle name="强调文字颜色 5 4 2 2 2 3 2" xfId="5609"/>
    <cellStyle name="20% - 强调文字颜色 3 2 2 5 2 2" xfId="5610"/>
    <cellStyle name="计算 3 3 7" xfId="5611"/>
    <cellStyle name="强调文字颜色 5 5 2 2 3 3" xfId="5612"/>
    <cellStyle name="20% - 强调文字颜色 4 2 2 6 2" xfId="5613"/>
    <cellStyle name="20% - 强调文字颜色 3 3 8 2" xfId="5614"/>
    <cellStyle name="60% - 强调文字颜色 4 5 3 2 2 2 2" xfId="5615"/>
    <cellStyle name="汇总 2 3 2 4 4 4" xfId="5616"/>
    <cellStyle name="20% - 强调文字颜色 2 6 2 2 4" xfId="5617"/>
    <cellStyle name="计算 2 3 3 5" xfId="5618"/>
    <cellStyle name="60% - 强调文字颜色 3 2 3 2 2" xfId="5619"/>
    <cellStyle name="常规 18 5" xfId="5620"/>
    <cellStyle name="常规 23 5" xfId="5621"/>
    <cellStyle name="20% - 强调文字颜色 5 2 7 2 5" xfId="5622"/>
    <cellStyle name="检查单元格 2 2 4 5" xfId="5623"/>
    <cellStyle name="20% - 强调文字颜色 4 2 7 4 2 2" xfId="5624"/>
    <cellStyle name="60% - 强调文字颜色 5 2 2 6 2" xfId="5625"/>
    <cellStyle name="汇总 4 3 3 6" xfId="5626"/>
    <cellStyle name="60% - 强调文字颜色 3 6 2 2 4" xfId="5627"/>
    <cellStyle name="标题 3 4 4 2 2 2 2" xfId="5628"/>
    <cellStyle name="输出 2 7 4 3 3 2" xfId="5629"/>
    <cellStyle name="20% - 强调文字颜色 2 6 2 3" xfId="5630"/>
    <cellStyle name="常规 2 6 2 3 3 2" xfId="5631"/>
    <cellStyle name="20% - 强调文字颜色 2 6 2 3 2" xfId="5632"/>
    <cellStyle name="常规 2 6 2 3 3 2 2" xfId="5633"/>
    <cellStyle name="输入 2 2 3 2 3 2 5" xfId="5634"/>
    <cellStyle name="标题 1 3 4 2 2" xfId="5635"/>
    <cellStyle name="20% - 强调文字颜色 6 2 3 3 2 2 2 2" xfId="5636"/>
    <cellStyle name="20% - 强调文字颜色 2 6 2 4" xfId="5637"/>
    <cellStyle name="常规 2 6 2 3 3 3" xfId="5638"/>
    <cellStyle name="20% - 强调文字颜色 2 6 2 5" xfId="5639"/>
    <cellStyle name="常规 2 6 2 3 3 4" xfId="5640"/>
    <cellStyle name="60% - 强调文字颜色 1 2 2 2" xfId="5641"/>
    <cellStyle name="20% - 强调文字颜色 2 6 3" xfId="5642"/>
    <cellStyle name="输出 2 2 2 2 6 3 2" xfId="5643"/>
    <cellStyle name="20% - 强调文字颜色 3 3 9 2 2" xfId="5644"/>
    <cellStyle name="强调文字颜色 2 2 3 5 3" xfId="5645"/>
    <cellStyle name="计算 2 2 3 2 5 2" xfId="5646"/>
    <cellStyle name="60% - 强调文字颜色 1 2 2 2 2" xfId="5647"/>
    <cellStyle name="20% - 强调文字颜色 2 6 3 2" xfId="5648"/>
    <cellStyle name="输出 2 2 2 2 6 3 2 2" xfId="5649"/>
    <cellStyle name="常规 11 6 2 2 3 2 2 3" xfId="5650"/>
    <cellStyle name="计算 2 2 3 2 5 2 2" xfId="5651"/>
    <cellStyle name="20% - 强调文字颜色 3 3 9 2 2 2" xfId="5652"/>
    <cellStyle name="60% - 强调文字颜色 1 2 2 2 2 2" xfId="5653"/>
    <cellStyle name="20% - 强调文字颜色 2 6 3 2 2" xfId="5654"/>
    <cellStyle name="计算 2 2 3 2 5 2 2 2" xfId="5655"/>
    <cellStyle name="20% - 强调文字颜色 4 2 3 4 4" xfId="5656"/>
    <cellStyle name="20% - 强调文字颜色 2 6 3 2 2 2" xfId="5657"/>
    <cellStyle name="常规 2 8 2 5 2 3" xfId="5658"/>
    <cellStyle name="60% - 强调文字颜色 1 2 2 2 2 2 2" xfId="5659"/>
    <cellStyle name="汇总 6 2 3 2 2 2 2" xfId="5660"/>
    <cellStyle name="输出 2 2 7 5" xfId="5661"/>
    <cellStyle name="计算 2 4 3 4" xfId="5662"/>
    <cellStyle name="40% - 强调文字颜色 1 4 2 2 3 2" xfId="5663"/>
    <cellStyle name="60% - 强调文字颜色 5 2 2 2 3 2 2 2" xfId="5664"/>
    <cellStyle name="60% - 强调文字颜色 1 2 2 2 2 3" xfId="5665"/>
    <cellStyle name="20% - 强调文字颜色 2 6 3 2 3" xfId="5666"/>
    <cellStyle name="20% - 强调文字颜色 3 2 2 6 2 2" xfId="5667"/>
    <cellStyle name="计算 4 3 7" xfId="5668"/>
    <cellStyle name="60% - 强调文字颜色 4 5 2 2 2 2 2 2" xfId="5669"/>
    <cellStyle name="60% - 强调文字颜色 1 2 2 2 2 4" xfId="5670"/>
    <cellStyle name="20% - 强调文字颜色 2 6 3 2 4" xfId="5671"/>
    <cellStyle name="计算 2 11 2 2 2" xfId="5672"/>
    <cellStyle name="输出 2 2 7 6" xfId="5673"/>
    <cellStyle name="60% - 强调文字颜色 2 2 3 2 2 2" xfId="5674"/>
    <cellStyle name="计算 2 4 3 5" xfId="5675"/>
    <cellStyle name="60% - 强调文字颜色 3 2 4 2 2" xfId="5676"/>
    <cellStyle name="计算 2 2 4 2 6 2 2 2" xfId="5677"/>
    <cellStyle name="常规 2 6 2 3 4 2" xfId="5678"/>
    <cellStyle name="60% - 强调文字颜色 1 2 2 2 3" xfId="5679"/>
    <cellStyle name="20% - 强调文字颜色 2 6 3 3" xfId="5680"/>
    <cellStyle name="计算 2 2 3 2 5 2 3" xfId="5681"/>
    <cellStyle name="20% - 强调文字颜色 4 2 13 2 2" xfId="5682"/>
    <cellStyle name="60% - 强调文字颜色 1 2 2 2 5" xfId="5683"/>
    <cellStyle name="20% - 强调文字颜色 2 6 3 5" xfId="5684"/>
    <cellStyle name="60% - 强调文字颜色 1 2 2 3" xfId="5685"/>
    <cellStyle name="20% - 强调文字颜色 2 6 4" xfId="5686"/>
    <cellStyle name="输出 2 2 2 2 6 3 3" xfId="5687"/>
    <cellStyle name="20% - 强调文字颜色 3 3 9 2 3" xfId="5688"/>
    <cellStyle name="强调文字颜色 2 2 3 5 4" xfId="5689"/>
    <cellStyle name="计算 2 2 3 2 5 3" xfId="5690"/>
    <cellStyle name="常规 11 5 3 2 2 3 2 2" xfId="5691"/>
    <cellStyle name="40% - 强调文字颜色 5 3 5 3 2" xfId="5692"/>
    <cellStyle name="60% - 强调文字颜色 1 2 2 3 2" xfId="5693"/>
    <cellStyle name="20% - 强调文字颜色 2 6 4 2" xfId="5694"/>
    <cellStyle name="解释性文本 2 2 8" xfId="5695"/>
    <cellStyle name="计算 2 2 3 2 5 3 2" xfId="5696"/>
    <cellStyle name="40% - 强调文字颜色 4 2 6" xfId="5697"/>
    <cellStyle name="适中 2 2 2 3 2 5" xfId="5698"/>
    <cellStyle name="20% - 强调文字颜色 3 2 2" xfId="5699"/>
    <cellStyle name="60% - 强调文字颜色 1 2 2 3 3" xfId="5700"/>
    <cellStyle name="20% - 强调文字颜色 2 6 4 3" xfId="5701"/>
    <cellStyle name="解释性文本 2 2 9" xfId="5702"/>
    <cellStyle name="40% - 强调文字颜色 4 2 7" xfId="5703"/>
    <cellStyle name="20% - 强调文字颜色 3 2 3" xfId="5704"/>
    <cellStyle name="60% - 强调文字颜色 1 2 2 3 4" xfId="5705"/>
    <cellStyle name="20% - 强调文字颜色 2 6 4 4" xfId="5706"/>
    <cellStyle name="汇总 2 7 3 3 2 2" xfId="5707"/>
    <cellStyle name="40% - 强调文字颜色 4 2 8" xfId="5708"/>
    <cellStyle name="常规 27 2 3 3 2" xfId="5709"/>
    <cellStyle name="常规 11 5 4 2 3 3 2 2" xfId="5710"/>
    <cellStyle name="60% - 强调文字颜色 1 2 2 5" xfId="5711"/>
    <cellStyle name="20% - 强调文字颜色 2 6 6" xfId="5712"/>
    <cellStyle name="注释 2 3 2 2 2 2" xfId="5713"/>
    <cellStyle name="计算 2 2 3 2 5 5" xfId="5714"/>
    <cellStyle name="警告文本 5 2 5 2 2" xfId="5715"/>
    <cellStyle name="20% - 强调文字颜色 6 2 7 5 2" xfId="5716"/>
    <cellStyle name="常规 11 15 2 3" xfId="5717"/>
    <cellStyle name="注释 3 6 2 4" xfId="5718"/>
    <cellStyle name="60% - 强调文字颜色 1 2 2 5 2" xfId="5719"/>
    <cellStyle name="20% - 强调文字颜色 2 6 6 2" xfId="5720"/>
    <cellStyle name="注释 2 3 2 2 2 2 2" xfId="5721"/>
    <cellStyle name="40% - 强调文字颜色 4 4 6" xfId="5722"/>
    <cellStyle name="输出 2 4 2 2 2 2 4" xfId="5723"/>
    <cellStyle name="常规 11 8 4 5" xfId="5724"/>
    <cellStyle name="40% - 强调文字颜色 2 3 4 3 2 2" xfId="5725"/>
    <cellStyle name="输出 2 5 2 3 2 2 2" xfId="5726"/>
    <cellStyle name="标题 3 2 2 6 3" xfId="5727"/>
    <cellStyle name="60% - 强调文字颜色 4 4 3 3" xfId="5728"/>
    <cellStyle name="差 3 5 5" xfId="5729"/>
    <cellStyle name="20% - 强调文字颜色 2 8" xfId="5730"/>
    <cellStyle name="强调文字颜色 2 2 3 7" xfId="5731"/>
    <cellStyle name="20% - 强调文字颜色 4 2 7 4 4" xfId="5732"/>
    <cellStyle name="标题 4 4 5 2 2 2" xfId="5733"/>
    <cellStyle name="输入 2 2 9 2 3" xfId="5734"/>
    <cellStyle name="计算 2 4 7 3 2" xfId="5735"/>
    <cellStyle name="20% - 强调文字颜色 4 2 13 3" xfId="5736"/>
    <cellStyle name="常规 2 6 2 3 5" xfId="5737"/>
    <cellStyle name="20% - 强调文字颜色 3 2" xfId="5738"/>
    <cellStyle name="强调文字颜色 2 5 3 2 2 3" xfId="5739"/>
    <cellStyle name="汇总 2 12 3 2 2" xfId="5740"/>
    <cellStyle name="输出 2 7 4 3 5" xfId="5741"/>
    <cellStyle name="常规 11 6 3 2 4 2 3" xfId="5742"/>
    <cellStyle name="输入 2 2 2 2 3 4 3" xfId="5743"/>
    <cellStyle name="强调文字颜色 1 5 2 2 2 5" xfId="5744"/>
    <cellStyle name="20% - 强调文字颜色 3 2 10" xfId="5745"/>
    <cellStyle name="计算 2 4 2 2 2 2 3" xfId="5746"/>
    <cellStyle name="20% - 强调文字颜色 3 2 10 2" xfId="5747"/>
    <cellStyle name="20% - 强调文字颜色 3 2 10 2 3" xfId="5748"/>
    <cellStyle name="标题 2 5 2 2 2 2 2 2" xfId="5749"/>
    <cellStyle name="20% - 强调文字颜色 4 3 6 4 2 2" xfId="5750"/>
    <cellStyle name="汇总 2 4 8 2" xfId="5751"/>
    <cellStyle name="40% - 强调文字颜色 4 2 5 2 2 2 2" xfId="5752"/>
    <cellStyle name="计算 2 4 2 2 2 2 4" xfId="5753"/>
    <cellStyle name="20% - 强调文字颜色 3 2 10 3" xfId="5754"/>
    <cellStyle name="标题 2 2 4 2 2" xfId="5755"/>
    <cellStyle name="计算 2 5 2 3 2 2 3" xfId="5756"/>
    <cellStyle name="40% - 强调文字颜色 6 2 11 2" xfId="5757"/>
    <cellStyle name="输入 2 2 2 7 2 2 2" xfId="5758"/>
    <cellStyle name="强调文字颜色 4 2 3 3 2 2 2" xfId="5759"/>
    <cellStyle name="20% - 强调文字颜色 3 2 10 4" xfId="5760"/>
    <cellStyle name="常规 11 5 2 3 2 3 2 2 3" xfId="5761"/>
    <cellStyle name="60% - 强调文字颜色 2 2 7" xfId="5762"/>
    <cellStyle name="40% - 强调文字颜色 1 2 2" xfId="5763"/>
    <cellStyle name="汇总 2 4 2 6 2 2" xfId="5764"/>
    <cellStyle name="标题 2 2 4 2 3" xfId="5765"/>
    <cellStyle name="计算 2 5 2 3 2 2 4" xfId="5766"/>
    <cellStyle name="40% - 强调文字颜色 6 2 11 3" xfId="5767"/>
    <cellStyle name="强调文字颜色 4 2 3 3 2 2 3" xfId="5768"/>
    <cellStyle name="20% - 强调文字颜色 3 2 10 5" xfId="5769"/>
    <cellStyle name="20% - 强调文字颜色 3 2 11" xfId="5770"/>
    <cellStyle name="20% - 强调文字颜色 3 2 11 2" xfId="5771"/>
    <cellStyle name="常规 4 5 2 2 5" xfId="5772"/>
    <cellStyle name="输入 5 3 2" xfId="5773"/>
    <cellStyle name="注释 4" xfId="5774"/>
    <cellStyle name="输入 7 3" xfId="5775"/>
    <cellStyle name="20% - 强调文字颜色 3 2 11 2 2 2" xfId="5776"/>
    <cellStyle name="解释性文本 5 6 4" xfId="5777"/>
    <cellStyle name="输入 5 3 2 2 2" xfId="5778"/>
    <cellStyle name="注释 4 2 2" xfId="5779"/>
    <cellStyle name="输入 7 3 2 2" xfId="5780"/>
    <cellStyle name="20% - 强调文字颜色 6 2 2 2 2 3" xfId="5781"/>
    <cellStyle name="常规 17 2" xfId="5782"/>
    <cellStyle name="常规 22 2" xfId="5783"/>
    <cellStyle name="注释 6 2 3 3 2" xfId="5784"/>
    <cellStyle name="40% - 强调文字颜色 2 3 2 2 3 2" xfId="5785"/>
    <cellStyle name="汇总 6 3 2 2 2 2 2" xfId="5786"/>
    <cellStyle name="60% - 强调文字颜色 2 3 4 3" xfId="5787"/>
    <cellStyle name="60% - 强调文字颜色 4 3 5" xfId="5788"/>
    <cellStyle name="20% - 强调文字颜色 3 2 11 2 3" xfId="5789"/>
    <cellStyle name="常规 18" xfId="5790"/>
    <cellStyle name="常规 23" xfId="5791"/>
    <cellStyle name="常规 11 3 2 2" xfId="5792"/>
    <cellStyle name="注释 6 2 3 4" xfId="5793"/>
    <cellStyle name="汇总 2 6 9 2" xfId="5794"/>
    <cellStyle name="常规 7 4 2 5 3" xfId="5795"/>
    <cellStyle name="20% - 强调文字颜色 5 2 7 2" xfId="5796"/>
    <cellStyle name="好 4 8" xfId="5797"/>
    <cellStyle name="20% - 强调文字颜色 3 2 11 3" xfId="5798"/>
    <cellStyle name="常规 4 5 2 2 6" xfId="5799"/>
    <cellStyle name="输入 5 3 3" xfId="5800"/>
    <cellStyle name="注释 5" xfId="5801"/>
    <cellStyle name="输入 7 4" xfId="5802"/>
    <cellStyle name="20% - 强调文字颜色 4 2 2 2 6" xfId="5803"/>
    <cellStyle name="20% - 强调文字颜色 3 2 11 3 2" xfId="5804"/>
    <cellStyle name="20% - 强调文字颜色 3 2 12" xfId="5805"/>
    <cellStyle name="20% - 强调文字颜色 3 2 13" xfId="5806"/>
    <cellStyle name="强调文字颜色 3 2 2 3 2 3 2" xfId="5807"/>
    <cellStyle name="40% - 强调文字颜色 6 2 10 2" xfId="5808"/>
    <cellStyle name="20% - 强调文字颜色 3 2 13 2" xfId="5809"/>
    <cellStyle name="常规 4 5 2 4 5" xfId="5810"/>
    <cellStyle name="输入 5 5 2" xfId="5811"/>
    <cellStyle name="40% - 强调文字颜色 6 2 10 2 2" xfId="5812"/>
    <cellStyle name="汇总 2 4 7 3 2" xfId="5813"/>
    <cellStyle name="40% - 强调文字颜色 4 3 11" xfId="5814"/>
    <cellStyle name="常规 14 2 2 2 2 3" xfId="5815"/>
    <cellStyle name="20% - 强调文字颜色 3 2 13 3" xfId="5816"/>
    <cellStyle name="解释性文本 3 2 2 3 2 2" xfId="5817"/>
    <cellStyle name="60% - 强调文字颜色 2 5 5" xfId="5818"/>
    <cellStyle name="60% - 强调文字颜色 6 2 5 3 2 2" xfId="5819"/>
    <cellStyle name="20% - 强调文字颜色 3 2 4 2 3 2" xfId="5820"/>
    <cellStyle name="链接单元格 2 2 8 3 3" xfId="5821"/>
    <cellStyle name="汇总 3 2 2 3 2 5" xfId="5822"/>
    <cellStyle name="20% - 强调文字颜色 6 3 6 5 2" xfId="5823"/>
    <cellStyle name="链接单元格 2 2 8 4" xfId="5824"/>
    <cellStyle name="汇总 3 2 2 3 7" xfId="5825"/>
    <cellStyle name="20% - 强调文字颜色 3 2 14" xfId="5826"/>
    <cellStyle name="输入 5 6" xfId="5827"/>
    <cellStyle name="汇总 5 3 5 2 2" xfId="5828"/>
    <cellStyle name="40% - 强调文字颜色 6 2 10 3" xfId="5829"/>
    <cellStyle name="常规 2 2 6 4 2" xfId="5830"/>
    <cellStyle name="强调文字颜色 3 5 7" xfId="5831"/>
    <cellStyle name="计算 2 5 4 3 2" xfId="5832"/>
    <cellStyle name="常规 2 12 7" xfId="5833"/>
    <cellStyle name="20% - 强调文字颜色 3 2 2 2 2" xfId="5834"/>
    <cellStyle name="60% - 强调文字颜色 1 2 2 3 3 2 2" xfId="5835"/>
    <cellStyle name="标题 4 2 2 5 4" xfId="5836"/>
    <cellStyle name="常规 3 2 3 8" xfId="5837"/>
    <cellStyle name="输入 2 3 6 2 3" xfId="5838"/>
    <cellStyle name="40% - 强调文字颜色 4 2 7 2 2" xfId="5839"/>
    <cellStyle name="常规 2 12 7 2" xfId="5840"/>
    <cellStyle name="20% - 强调文字颜色 3 2 2 2 2 2" xfId="5841"/>
    <cellStyle name="常规 3 2 3 8 2" xfId="5842"/>
    <cellStyle name="强调文字颜色 3 5 7 2" xfId="5843"/>
    <cellStyle name="60% - 强调文字颜色 4 3 2 4 4" xfId="5844"/>
    <cellStyle name="计算 2 5 4 3 2 2" xfId="5845"/>
    <cellStyle name="强调文字颜色 5 3 4 2 3" xfId="5846"/>
    <cellStyle name="40% - 强调文字颜色 4 2 7 2 2 2" xfId="5847"/>
    <cellStyle name="警告文本 2 2 6 2 3" xfId="5848"/>
    <cellStyle name="40% - 强调文字颜色 5 4 2 3 2 3" xfId="5849"/>
    <cellStyle name="40% - 强调文字颜色 5 4 2 3 2 3 2" xfId="5850"/>
    <cellStyle name="标题 4 10" xfId="5851"/>
    <cellStyle name="解释性文本 3 4 3 3" xfId="5852"/>
    <cellStyle name="20% - 强调文字颜色 3 2 2 2 2 2 2" xfId="5853"/>
    <cellStyle name="汇总 2 15 3 2 3" xfId="5854"/>
    <cellStyle name="20% - 强调文字颜色 3 2 2 2 2 2 2 2" xfId="5855"/>
    <cellStyle name="常规 2 9 2 3 6" xfId="5856"/>
    <cellStyle name="20% - 强调文字颜色 4 2 3 3 2 3" xfId="5857"/>
    <cellStyle name="汇总 2 2 7 2 3 2 2" xfId="5858"/>
    <cellStyle name="常规 11 6 3 6 3" xfId="5859"/>
    <cellStyle name="链接单元格 2 6 2 3" xfId="5860"/>
    <cellStyle name="20% - 强调文字颜色 3 2 2 2 2 2 2 2 2" xfId="5861"/>
    <cellStyle name="60% - 强调文字颜色 4 2 2 4 3" xfId="5862"/>
    <cellStyle name="常规 11 5 3 3 3 2 2" xfId="5863"/>
    <cellStyle name="输出 2 9 3 3 2" xfId="5864"/>
    <cellStyle name="常规 4 2 2 3 5" xfId="5865"/>
    <cellStyle name="40% - 强调文字颜色 6 4 4 3" xfId="5866"/>
    <cellStyle name="常规 6 5 5" xfId="5867"/>
    <cellStyle name="常规 11 4 3 2 3 2 4" xfId="5868"/>
    <cellStyle name="20% - 强调文字颜色 4 2 3 3 2 3 2" xfId="5869"/>
    <cellStyle name="注释 5 2 3 2 6" xfId="5870"/>
    <cellStyle name="常规 4 4 3 5" xfId="5871"/>
    <cellStyle name="标题 4 2 4 2 2" xfId="5872"/>
    <cellStyle name="解释性文本 3 4 3 4" xfId="5873"/>
    <cellStyle name="20% - 强调文字颜色 3 2 2 2 2 2 3" xfId="5874"/>
    <cellStyle name="标题 4 2 4 2 2 2" xfId="5875"/>
    <cellStyle name="20% - 强调文字颜色 3 2 2 2 2 2 3 2" xfId="5876"/>
    <cellStyle name="20% - 强调文字颜色 3 3 2 3 2 2 2" xfId="5877"/>
    <cellStyle name="标题 4 2 4 2 3" xfId="5878"/>
    <cellStyle name="20% - 强调文字颜色 3 2 2 2 2 2 4" xfId="5879"/>
    <cellStyle name="40% - 强调文字颜色 5 4 2 3 2 4" xfId="5880"/>
    <cellStyle name="40% - 强调文字颜色 6 4 3 3 2 2" xfId="5881"/>
    <cellStyle name="常规 6 4 5 2 2" xfId="5882"/>
    <cellStyle name="常规 2 12 7 3" xfId="5883"/>
    <cellStyle name="20% - 强调文字颜色 3 2 2 2 2 3" xfId="5884"/>
    <cellStyle name="40% - 强调文字颜色 5 4 2 3" xfId="5885"/>
    <cellStyle name="20% - 强调文字颜色 3 2 2 2 2 3 2" xfId="5886"/>
    <cellStyle name="40% - 强调文字颜色 5 4 2 3 2" xfId="5887"/>
    <cellStyle name="常规 19 2 4 3" xfId="5888"/>
    <cellStyle name="常规 24 2 4 3" xfId="5889"/>
    <cellStyle name="差 4 2 3 4" xfId="5890"/>
    <cellStyle name="输入 3 3 3 6" xfId="5891"/>
    <cellStyle name="强调文字颜色 5 3 4 2" xfId="5892"/>
    <cellStyle name="20% - 强调文字颜色 3 2 2 2 2 3 2 2" xfId="5893"/>
    <cellStyle name="40% - 强调文字颜色 5 2 8 2 2 2" xfId="5894"/>
    <cellStyle name="输出 2 8 3 2" xfId="5895"/>
    <cellStyle name="20% - 强调文字颜色 3 2 2 2 2 4" xfId="5896"/>
    <cellStyle name="常规 2 16 3 2 2" xfId="5897"/>
    <cellStyle name="20% - 强调文字颜色 4 2 3 2 2 2" xfId="5898"/>
    <cellStyle name="常规 4 4 2 5 2 3" xfId="5899"/>
    <cellStyle name="汇总 2 2 7 2 5" xfId="5900"/>
    <cellStyle name="标题 4 6 3" xfId="5901"/>
    <cellStyle name="计算 2 7 6 3 2" xfId="5902"/>
    <cellStyle name="常规 7 2 4 2 3 2" xfId="5903"/>
    <cellStyle name="20% - 强调文字颜色 3 4 4 2 2" xfId="5904"/>
    <cellStyle name="40% - 强调文字颜色 4 2 7 2 3" xfId="5905"/>
    <cellStyle name="60% - 强调文字颜色 6 2 3 3 2" xfId="5906"/>
    <cellStyle name="常规 2 12 8" xfId="5907"/>
    <cellStyle name="20% - 强调文字颜色 3 2 2 2 3" xfId="5908"/>
    <cellStyle name="常规 3 2 3 9" xfId="5909"/>
    <cellStyle name="输入 2 3 6 2 4" xfId="5910"/>
    <cellStyle name="60% - 强调文字颜色 5 2 2 3 2 4" xfId="5911"/>
    <cellStyle name="60% - 强调文字颜色 6 2 3 3 2 2" xfId="5912"/>
    <cellStyle name="适中 2 2 4" xfId="5913"/>
    <cellStyle name="常规 2 12 8 2" xfId="5914"/>
    <cellStyle name="20% - 强调文字颜色 3 2 2 2 3 2" xfId="5915"/>
    <cellStyle name="60% - 强调文字颜色 6 2 3 3 2 2 2" xfId="5916"/>
    <cellStyle name="适中 2 2 4 2" xfId="5917"/>
    <cellStyle name="20% - 强调文字颜色 3 2 2 2 3 2 2" xfId="5918"/>
    <cellStyle name="适中 2 2 4 2 2 2" xfId="5919"/>
    <cellStyle name="20% - 强调文字颜色 3 2 2 2 3 2 2 2 2" xfId="5920"/>
    <cellStyle name="60% - 强调文字颜色 5 2 2 4 3" xfId="5921"/>
    <cellStyle name="输入 4 2 3 6 2" xfId="5922"/>
    <cellStyle name="强调文字颜色 6 2 4 2 2" xfId="5923"/>
    <cellStyle name="汇总 6 2 5 2" xfId="5924"/>
    <cellStyle name="标题 4 2 5 2 2" xfId="5925"/>
    <cellStyle name="适中 2 2 4 3" xfId="5926"/>
    <cellStyle name="20% - 强调文字颜色 3 2 2 2 3 2 3" xfId="5927"/>
    <cellStyle name="20% - 强调文字颜色 3 3 2 3 3 2 2" xfId="5928"/>
    <cellStyle name="标题 4 2 5 2 3" xfId="5929"/>
    <cellStyle name="适中 2 2 4 4" xfId="5930"/>
    <cellStyle name="20% - 强调文字颜色 3 2 2 2 3 2 4" xfId="5931"/>
    <cellStyle name="60% - 强调文字颜色 6 2 3 3 2 3" xfId="5932"/>
    <cellStyle name="汇总 4 3 3 2 2 2 2" xfId="5933"/>
    <cellStyle name="适中 2 2 5" xfId="5934"/>
    <cellStyle name="20% - 强调文字颜色 3 2 2 2 3 3" xfId="5935"/>
    <cellStyle name="40% - 强调文字颜色 5 5 2 3" xfId="5936"/>
    <cellStyle name="60% - 强调文字颜色 6 2 3 3 2 3 2" xfId="5937"/>
    <cellStyle name="警告文本 3 2 6" xfId="5938"/>
    <cellStyle name="好 2 6 2 3" xfId="5939"/>
    <cellStyle name="适中 2 2 5 2" xfId="5940"/>
    <cellStyle name="20% - 强调文字颜色 3 2 2 2 3 3 2" xfId="5941"/>
    <cellStyle name="40% - 强调文字颜色 5 5 2 3 2" xfId="5942"/>
    <cellStyle name="适中 2 2 5 2 2" xfId="5943"/>
    <cellStyle name="20% - 强调文字颜色 3 2 2 2 3 3 2 2" xfId="5944"/>
    <cellStyle name="输入 4 3 3 6" xfId="5945"/>
    <cellStyle name="强调文字颜色 6 3 4 2" xfId="5946"/>
    <cellStyle name="汇总 7 2 5" xfId="5947"/>
    <cellStyle name="差 5 2 3 4" xfId="5948"/>
    <cellStyle name="40% - 强调文字颜色 2 5 2 2" xfId="5949"/>
    <cellStyle name="40% - 强调文字颜色 4 2 7 2 4" xfId="5950"/>
    <cellStyle name="60% - 强调文字颜色 6 2 3 3 3" xfId="5951"/>
    <cellStyle name="常规 2 12 9" xfId="5952"/>
    <cellStyle name="20% - 强调文字颜色 3 2 2 2 4" xfId="5953"/>
    <cellStyle name="60% - 强调文字颜色 6 5 4 2 4" xfId="5954"/>
    <cellStyle name="常规 11 5 5 3 3" xfId="5955"/>
    <cellStyle name="40% - 强调文字颜色 2 5 2 2 2 2" xfId="5956"/>
    <cellStyle name="40% - 强调文字颜色 1 5 2 4 3" xfId="5957"/>
    <cellStyle name="60% - 强调文字颜色 6 2 3 3 3 2 2" xfId="5958"/>
    <cellStyle name="适中 2 3 4 2" xfId="5959"/>
    <cellStyle name="20% - 强调文字颜色 3 2 2 2 4 2 2" xfId="5960"/>
    <cellStyle name="汇总 2 2 11 2" xfId="5961"/>
    <cellStyle name="40% - 强调文字颜色 2 4 3" xfId="5962"/>
    <cellStyle name="常规 11 5 5 3 3 2" xfId="5963"/>
    <cellStyle name="40% - 强调文字颜色 2 5 2 2 2 2 2" xfId="5964"/>
    <cellStyle name="适中 2 3 4 2 2" xfId="5965"/>
    <cellStyle name="20% - 强调文字颜色 3 2 2 2 4 2 2 2" xfId="5966"/>
    <cellStyle name="汇总 2 2 11 2 2" xfId="5967"/>
    <cellStyle name="输入 5 2 3 6" xfId="5968"/>
    <cellStyle name="输入 6 4 6" xfId="5969"/>
    <cellStyle name="40% - 强调文字颜色 1 5 2 4 3 2" xfId="5970"/>
    <cellStyle name="常规 11 2 3 5" xfId="5971"/>
    <cellStyle name="常规 6 4 2 3 2 2" xfId="5972"/>
    <cellStyle name="40% - 强调文字颜色 2 5 2 3" xfId="5973"/>
    <cellStyle name="汇总 2 2 4 3 4 2" xfId="5974"/>
    <cellStyle name="60% - 强调文字颜色 6 2 3 3 4" xfId="5975"/>
    <cellStyle name="标题 1 7 2 2" xfId="5976"/>
    <cellStyle name="常规 2 4 10" xfId="5977"/>
    <cellStyle name="20% - 强调文字颜色 3 2 2 2 5" xfId="5978"/>
    <cellStyle name="20% - 强调文字颜色 6 4 2 4" xfId="5979"/>
    <cellStyle name="常规 6 4 2 3 2 2 2" xfId="5980"/>
    <cellStyle name="40% - 强调文字颜色 2 5 2 3 2" xfId="5981"/>
    <cellStyle name="适中 2 4 4" xfId="5982"/>
    <cellStyle name="常规 2 4 10 2" xfId="5983"/>
    <cellStyle name="20% - 强调文字颜色 3 2 2 2 5 2" xfId="5984"/>
    <cellStyle name="20% - 强调文字颜色 6 4 2 4 2" xfId="5985"/>
    <cellStyle name="常规 11 5 6 3 3" xfId="5986"/>
    <cellStyle name="40% - 强调文字颜色 2 5 2 3 2 2" xfId="5987"/>
    <cellStyle name="适中 2 4 4 2" xfId="5988"/>
    <cellStyle name="常规 2 4 10 2 2" xfId="5989"/>
    <cellStyle name="20% - 强调文字颜色 3 2 2 2 5 2 2" xfId="5990"/>
    <cellStyle name="常规 11 5 4 2 2 4" xfId="5991"/>
    <cellStyle name="常规 6 4 2 3 2 3" xfId="5992"/>
    <cellStyle name="40% - 强调文字颜色 2 5 2 4" xfId="5993"/>
    <cellStyle name="常规 2 4 11" xfId="5994"/>
    <cellStyle name="20% - 强调文字颜色 3 2 2 2 6" xfId="5995"/>
    <cellStyle name="40% - 强调文字颜色 4 2 7 3 2" xfId="5996"/>
    <cellStyle name="链接单元格 2 2 11" xfId="5997"/>
    <cellStyle name="好 2 3 5 6" xfId="5998"/>
    <cellStyle name="20% - 强调文字颜色 3 2 2 3 2" xfId="5999"/>
    <cellStyle name="标题 4 2 2 6 4" xfId="6000"/>
    <cellStyle name="40% - 强调文字颜色 1 2 9 2 2 2" xfId="6001"/>
    <cellStyle name="常规 3 2 4 8" xfId="6002"/>
    <cellStyle name="20% - 强调文字颜色 3 2 2 3 2 2" xfId="6003"/>
    <cellStyle name="标题 4 2 2 6 4 2" xfId="6004"/>
    <cellStyle name="解释性文本 4 4 3 3" xfId="6005"/>
    <cellStyle name="20% - 强调文字颜色 3 2 2 3 2 2 2" xfId="6006"/>
    <cellStyle name="常规 11 6 3 3 3 2" xfId="6007"/>
    <cellStyle name="常规 2 11 12" xfId="6008"/>
    <cellStyle name="输入 2 2 2 3 2 4" xfId="6009"/>
    <cellStyle name="60% - 强调文字颜色 1 5 2 3 3" xfId="6010"/>
    <cellStyle name="20% - 强调文字颜色 5 6 4 3" xfId="6011"/>
    <cellStyle name="输入 3 2 3 3 2 2" xfId="6012"/>
    <cellStyle name="20% - 强调文字颜色 3 2 2 3 2 2 2 2" xfId="6013"/>
    <cellStyle name="20% - 强调文字颜色 3 2 2 3 2 3" xfId="6014"/>
    <cellStyle name="40% - 强调文字颜色 6 4 2 3" xfId="6015"/>
    <cellStyle name="常规 6 3 5" xfId="6016"/>
    <cellStyle name="20% - 强调文字颜色 3 2 2 3 2 3 2" xfId="6017"/>
    <cellStyle name="20% - 强调文字颜色 3 2 2 3 2 4" xfId="6018"/>
    <cellStyle name="20% - 强调文字颜色 4 2 3 3 2 2" xfId="6019"/>
    <cellStyle name="常规 4 4 2 6 2 3" xfId="6020"/>
    <cellStyle name="汇总 2 2 8 2 5" xfId="6021"/>
    <cellStyle name="标题 5 6 3" xfId="6022"/>
    <cellStyle name="20% - 强调文字颜色 3 4 5 2 2" xfId="6023"/>
    <cellStyle name="40% - 强调文字颜色 4 5 2 2 2 2 2" xfId="6024"/>
    <cellStyle name="40% - 强调文字颜色 4 2 7 3 3" xfId="6025"/>
    <cellStyle name="链接单元格 2 2 12" xfId="6026"/>
    <cellStyle name="60% - 强调文字颜色 6 2 3 4 2" xfId="6027"/>
    <cellStyle name="20% - 强调文字颜色 3 2 2 3 3" xfId="6028"/>
    <cellStyle name="标题 4 2 2 6 5" xfId="6029"/>
    <cellStyle name="常规 3 2 4 9" xfId="6030"/>
    <cellStyle name="计算 2 2 2 2 9 3" xfId="6031"/>
    <cellStyle name="60% - 强调文字颜色 5 2 2 4 2 4" xfId="6032"/>
    <cellStyle name="40% - 强调文字颜色 4 5 2 2 2 2 2 2" xfId="6033"/>
    <cellStyle name="检查单元格 2 2 2 5 4" xfId="6034"/>
    <cellStyle name="60% - 强调文字颜色 6 2 3 4 2 2" xfId="6035"/>
    <cellStyle name="适中 3 2 4" xfId="6036"/>
    <cellStyle name="20% - 强调文字颜色 3 2 2 3 3 2" xfId="6037"/>
    <cellStyle name="60% - 强调文字颜色 6 2 3 4 2 2 2" xfId="6038"/>
    <cellStyle name="适中 3 2 4 2" xfId="6039"/>
    <cellStyle name="20% - 强调文字颜色 3 2 2 3 3 2 2" xfId="6040"/>
    <cellStyle name="60% - 强调文字颜色 2 2 3 3 3 2" xfId="6041"/>
    <cellStyle name="常规 2 2 6 6" xfId="6042"/>
    <cellStyle name="计算 2 5 4 5" xfId="6043"/>
    <cellStyle name="60% - 强调文字颜色 3 2 5 3 2" xfId="6044"/>
    <cellStyle name="20% - 强调文字颜色 3 2 2 4" xfId="6045"/>
    <cellStyle name="标题 6 3 2 2 2 2" xfId="6046"/>
    <cellStyle name="40% - 强调文字颜色 4 2 7 4" xfId="6047"/>
    <cellStyle name="20% - 强调文字颜色 3 2 2 4 2" xfId="6048"/>
    <cellStyle name="链接单元格 4 4 2 2 3" xfId="6049"/>
    <cellStyle name="60% - 强调文字颜色 2 2 3 3 3 2 2" xfId="6050"/>
    <cellStyle name="60% - 强调文字颜色 3 2 5 3 2 2" xfId="6051"/>
    <cellStyle name="20% - 强调文字颜色 3 2 8" xfId="6052"/>
    <cellStyle name="20% - 强调文字颜色 3 2 2 4 2 2" xfId="6053"/>
    <cellStyle name="计算 2 3 7" xfId="6054"/>
    <cellStyle name="20% - 强调文字颜色 3 2 8 2" xfId="6055"/>
    <cellStyle name="计算 2 3 7 2" xfId="6056"/>
    <cellStyle name="解释性文本 5 4 3 3" xfId="6057"/>
    <cellStyle name="20% - 强调文字颜色 3 2 2 4 2 2 2" xfId="6058"/>
    <cellStyle name="20% - 强调文字颜色 3 2 8 2 2" xfId="6059"/>
    <cellStyle name="计算 2 3 8" xfId="6060"/>
    <cellStyle name="20% - 强调文字颜色 3 2 2 4 2 3" xfId="6061"/>
    <cellStyle name="解释性文本 7 2 3 2" xfId="6062"/>
    <cellStyle name="汇总 2 2 9 2 4" xfId="6063"/>
    <cellStyle name="标题 6 6 2" xfId="6064"/>
    <cellStyle name="20% - 强调文字颜色 3 2 8 3" xfId="6065"/>
    <cellStyle name="20% - 强调文字颜色 3 2 2 4 2 3 2" xfId="6066"/>
    <cellStyle name="计算 2 3 8 2" xfId="6067"/>
    <cellStyle name="20% - 强调文字颜色 3 2 2 4 2 4" xfId="6068"/>
    <cellStyle name="标题 4 2 2 9 2 2 2" xfId="6069"/>
    <cellStyle name="计算 2 3 9" xfId="6070"/>
    <cellStyle name="20% - 强调文字颜色 4 2 3 4 2 2" xfId="6071"/>
    <cellStyle name="常规 4 4 2 7 2 3" xfId="6072"/>
    <cellStyle name="汇总 2 2 9 2 5" xfId="6073"/>
    <cellStyle name="注释 4 4 2 4 2" xfId="6074"/>
    <cellStyle name="标题 6 6 3" xfId="6075"/>
    <cellStyle name="20% - 强调文字颜色 3 4 6 2 2" xfId="6076"/>
    <cellStyle name="40% - 强调文字颜色 4 5 2 2 2 3 2" xfId="6077"/>
    <cellStyle name="60% - 强调文字颜色 6 2 3 5 2" xfId="6078"/>
    <cellStyle name="20% - 强调文字颜色 3 2 2 4 3" xfId="6079"/>
    <cellStyle name="20% - 强调文字颜色 3 2 9" xfId="6080"/>
    <cellStyle name="标题 1 2 3 8" xfId="6081"/>
    <cellStyle name="警告文本 2 2 8 3 3" xfId="6082"/>
    <cellStyle name="60% - 强调文字颜色 6 2 3 5 2 2" xfId="6083"/>
    <cellStyle name="适中 4 2 4" xfId="6084"/>
    <cellStyle name="20% - 强调文字颜色 3 2 2 4 3 2" xfId="6085"/>
    <cellStyle name="计算 2 4 7" xfId="6086"/>
    <cellStyle name="常规 28 2 3 2 4" xfId="6087"/>
    <cellStyle name="计算 2 2 2 2 5" xfId="6088"/>
    <cellStyle name="20% - 强调文字颜色 3 2 9 2" xfId="6089"/>
    <cellStyle name="常规 3 4 2 2 2 2 2" xfId="6090"/>
    <cellStyle name="20% - 强调文字颜色 3 2 2 5" xfId="6091"/>
    <cellStyle name="强调文字颜色 5 4 2 2 2 3" xfId="6092"/>
    <cellStyle name="20% - 强调文字颜色 3 2 2 5 2" xfId="6093"/>
    <cellStyle name="常规 3 4 2 3 2 2 3" xfId="6094"/>
    <cellStyle name="20% - 强调文字颜色 4 2 2 6" xfId="6095"/>
    <cellStyle name="汇总 2 3 5 2 2 3" xfId="6096"/>
    <cellStyle name="20% - 强调文字颜色 3 3 8" xfId="6097"/>
    <cellStyle name="40% - 强调文字颜色 5 5 3 2 2 2 2" xfId="6098"/>
    <cellStyle name="强调文字颜色 5 4 2 2 2 4" xfId="6099"/>
    <cellStyle name="20% - 强调文字颜色 3 2 2 5 3" xfId="6100"/>
    <cellStyle name="20% - 强调文字颜色 4 2 2 7" xfId="6101"/>
    <cellStyle name="强调文字颜色 6 4 3 2 2 2" xfId="6102"/>
    <cellStyle name="60% - 强调文字颜色 1 2" xfId="6103"/>
    <cellStyle name="汇总 2 3 5 2 2 4" xfId="6104"/>
    <cellStyle name="20% - 强调文字颜色 3 3 9" xfId="6105"/>
    <cellStyle name="适中 5 2 4" xfId="6106"/>
    <cellStyle name="20% - 强调文字颜色 3 2 2 5 3 2" xfId="6107"/>
    <cellStyle name="计算 3 4 7" xfId="6108"/>
    <cellStyle name="60% - 强调文字颜色 1 2 2" xfId="6109"/>
    <cellStyle name="输出 2 2 2 2 6 3" xfId="6110"/>
    <cellStyle name="计算 2 2 3 2 5" xfId="6111"/>
    <cellStyle name="20% - 强调文字颜色 3 3 9 2" xfId="6112"/>
    <cellStyle name="标题 3 2 2 2 3 3 2 2" xfId="6113"/>
    <cellStyle name="常规 3 4 2 2 2 2 3" xfId="6114"/>
    <cellStyle name="20% - 强调文字颜色 3 2 2 6" xfId="6115"/>
    <cellStyle name="输入 2 2 5 5 2 2" xfId="6116"/>
    <cellStyle name="20% - 强调文字颜色 3 2 2 7" xfId="6117"/>
    <cellStyle name="强调文字颜色 6 4 2 2 2 2" xfId="6118"/>
    <cellStyle name="输入 2 2 5 5 2 3" xfId="6119"/>
    <cellStyle name="常规 11 6 3 3 2 2 3" xfId="6120"/>
    <cellStyle name="常规 11 5 3 2 2 2 5" xfId="6121"/>
    <cellStyle name="汇总 2 7 3 3 2 2 2 2" xfId="6122"/>
    <cellStyle name="40% - 强调文字颜色 4 2 8 2 2" xfId="6123"/>
    <cellStyle name="20% - 强调文字颜色 3 2 3 2 2" xfId="6124"/>
    <cellStyle name="标题 4 2 3 5 4" xfId="6125"/>
    <cellStyle name="常规 3 3 3 8" xfId="6126"/>
    <cellStyle name="输入 2 3 7 2 3" xfId="6127"/>
    <cellStyle name="20% - 强调文字颜色 3 2 3 2 2 2 2" xfId="6128"/>
    <cellStyle name="汇总 2 2 5 6 4" xfId="6129"/>
    <cellStyle name="20% - 强调文字颜色 6 2 3 5" xfId="6130"/>
    <cellStyle name="20% - 强调文字颜色 3 2 3 2 2 2 2 2" xfId="6131"/>
    <cellStyle name="20% - 强调文字颜色 6 2 3 5 2" xfId="6132"/>
    <cellStyle name="20% - 强调文字颜色 5 2 3 3 2 3" xfId="6133"/>
    <cellStyle name="警告文本 5 2 2 2" xfId="6134"/>
    <cellStyle name="20% - 强调文字颜色 3 2 3 2 2 3 2" xfId="6135"/>
    <cellStyle name="汇总 2 2 5 7 4" xfId="6136"/>
    <cellStyle name="40% - 强调文字颜色 5 2 9 2 2 2" xfId="6137"/>
    <cellStyle name="警告文本 5 2 3" xfId="6138"/>
    <cellStyle name="20% - 强调文字颜色 3 2 3 2 2 4" xfId="6139"/>
    <cellStyle name="20% - 强调文字颜色 4 2 4 2 2 2" xfId="6140"/>
    <cellStyle name="20% - 强调文字颜色 3 5 4 2 2" xfId="6141"/>
    <cellStyle name="60% - 强调文字颜色 2 5 3 2 3 2" xfId="6142"/>
    <cellStyle name="60% - 强调文字颜色 6 2 4 3 2" xfId="6143"/>
    <cellStyle name="60% - 强调文字颜色 4 3 2 2 2 2 2" xfId="6144"/>
    <cellStyle name="常规 3 3 3 9" xfId="6145"/>
    <cellStyle name="输入 2 3 7 2 4" xfId="6146"/>
    <cellStyle name="解释性文本 10 2" xfId="6147"/>
    <cellStyle name="20% - 强调文字颜色 3 2 3 2 3" xfId="6148"/>
    <cellStyle name="20% - 强调文字颜色 3 2 3 2 3 2 2" xfId="6149"/>
    <cellStyle name="常规 3 2 5 3 2 4" xfId="6150"/>
    <cellStyle name="汇总 5 4" xfId="6151"/>
    <cellStyle name="常规 2 14 2 2 4" xfId="6152"/>
    <cellStyle name="40% - 强调文字颜色 1 2 2 5 2" xfId="6153"/>
    <cellStyle name="计算 2 2 2 10" xfId="6154"/>
    <cellStyle name="40% - 强调文字颜色 2 6 2 2" xfId="6155"/>
    <cellStyle name="20% - 强调文字颜色 3 2 3 2 4" xfId="6156"/>
    <cellStyle name="汇总 2 7 3 3 2 2 3" xfId="6157"/>
    <cellStyle name="40% - 强调文字颜色 4 2 8 3" xfId="6158"/>
    <cellStyle name="常规 2 2 7 5" xfId="6159"/>
    <cellStyle name="适中 4 3 2 4" xfId="6160"/>
    <cellStyle name="输出 2 3 9 5" xfId="6161"/>
    <cellStyle name="计算 2 5 5 4" xfId="6162"/>
    <cellStyle name="20% - 强调文字颜色 3 2 3 3" xfId="6163"/>
    <cellStyle name="20% - 强调文字颜色 3 2 3 3 2" xfId="6164"/>
    <cellStyle name="60% - 强调文字颜色 1 2 5 3 2" xfId="6165"/>
    <cellStyle name="解释性文本 5 2 8" xfId="6166"/>
    <cellStyle name="常规 13 6" xfId="6167"/>
    <cellStyle name="20% - 强调文字颜色 3 2 3 3 2 2 2" xfId="6168"/>
    <cellStyle name="好 4 3 6" xfId="6169"/>
    <cellStyle name="60% - 强调文字颜色 1 2 5 3 2 2" xfId="6170"/>
    <cellStyle name="输出 2 2 3 2 2 3 5" xfId="6171"/>
    <cellStyle name="常规 13 6 2" xfId="6172"/>
    <cellStyle name="20% - 强调文字颜色 3 2 3 3 2 2 2 2" xfId="6173"/>
    <cellStyle name="40% - 强调文字颜色 4 5 2 2 3 2 2" xfId="6174"/>
    <cellStyle name="60% - 强调文字颜色 4 3 2 2 2 3 2" xfId="6175"/>
    <cellStyle name="20% - 强调文字颜色 3 2 3 3 3" xfId="6176"/>
    <cellStyle name="60% - 强调文字颜色 1 2 6 3" xfId="6177"/>
    <cellStyle name="20% - 强调文字颜色 3 2 3 3 3 2" xfId="6178"/>
    <cellStyle name="20% - 强调文字颜色 4 3 10 2 4" xfId="6179"/>
    <cellStyle name="60% - 强调文字颜色 1 2 6 3 2" xfId="6180"/>
    <cellStyle name="20% - 强调文字颜色 3 2 3 3 3 2 2" xfId="6181"/>
    <cellStyle name="好 5 3 6" xfId="6182"/>
    <cellStyle name="汇总 2 7 3 3 2 3" xfId="6183"/>
    <cellStyle name="汇总 2 13 2" xfId="6184"/>
    <cellStyle name="40% - 强调文字颜色 4 2 9" xfId="6185"/>
    <cellStyle name="20% - 强调文字颜色 3 2 4" xfId="6186"/>
    <cellStyle name="汇总 2 13 2 2" xfId="6187"/>
    <cellStyle name="40% - 强调文字颜色 4 2 9 2" xfId="6188"/>
    <cellStyle name="常规 2 2 8 4" xfId="6189"/>
    <cellStyle name="适中 4 3 3 3" xfId="6190"/>
    <cellStyle name="计算 2 5 6 3" xfId="6191"/>
    <cellStyle name="常规 7 2 2 2 3" xfId="6192"/>
    <cellStyle name="20% - 强调文字颜色 3 2 4 2" xfId="6193"/>
    <cellStyle name="常规 2 11 2 3 3 2" xfId="6194"/>
    <cellStyle name="常规 3 2 2 3 3 3 2" xfId="6195"/>
    <cellStyle name="20% - 强调文字颜色 4 3 6 4 4" xfId="6196"/>
    <cellStyle name="汇总 2 13 2 2 2" xfId="6197"/>
    <cellStyle name="40% - 强调文字颜色 4 2 9 2 2" xfId="6198"/>
    <cellStyle name="常规 11 5 3 2 3 2 5" xfId="6199"/>
    <cellStyle name="常规 7 2 2 2 3 2" xfId="6200"/>
    <cellStyle name="20% - 强调文字颜色 3 2 4 2 2" xfId="6201"/>
    <cellStyle name="60% - 强调文字颜色 2 4 5 2" xfId="6202"/>
    <cellStyle name="60% - 强调文字颜色 5 4 4" xfId="6203"/>
    <cellStyle name="检查单元格 3 3 3" xfId="6204"/>
    <cellStyle name="标题 5 2 10 3" xfId="6205"/>
    <cellStyle name="20% - 强调文字颜色 3 2 4 2 2 2 2" xfId="6206"/>
    <cellStyle name="差 4 2 3 2 2 2 2" xfId="6207"/>
    <cellStyle name="60% - 强调文字颜色 6 2 5 3 2" xfId="6208"/>
    <cellStyle name="60% - 强调文字颜色 4 3 2 2 3 2 2" xfId="6209"/>
    <cellStyle name="常规 7 2 2 2 3 3" xfId="6210"/>
    <cellStyle name="20% - 强调文字颜色 3 2 4 2 3" xfId="6211"/>
    <cellStyle name="常规 15 2 3 2 3" xfId="6212"/>
    <cellStyle name="常规 20 2 3 2 3" xfId="6213"/>
    <cellStyle name="40% - 强调文字颜色 6 2 7 2 2 2" xfId="6214"/>
    <cellStyle name="40% - 强调文字颜色 1 2 3 5 2" xfId="6215"/>
    <cellStyle name="汇总 2 6 4 2 2 2" xfId="6216"/>
    <cellStyle name="常规 3 2 5 4 2 4" xfId="6217"/>
    <cellStyle name="20% - 强调文字颜色 5 2 2 2 2 2" xfId="6218"/>
    <cellStyle name="20% - 强调文字颜色 3 2 4 2 4" xfId="6219"/>
    <cellStyle name="常规 11 4 6 2 3 2" xfId="6220"/>
    <cellStyle name="标题 4 4 6 2" xfId="6221"/>
    <cellStyle name="20% - 强调文字颜色 3 2 5" xfId="6222"/>
    <cellStyle name="20% - 强调文字颜色 6 3 2 3 2 2" xfId="6223"/>
    <cellStyle name="汇总 2 7 3 3 2 4" xfId="6224"/>
    <cellStyle name="汇总 2 13 3" xfId="6225"/>
    <cellStyle name="标题 4 4 6 2 2" xfId="6226"/>
    <cellStyle name="常规 7 2 2 3 3" xfId="6227"/>
    <cellStyle name="20% - 强调文字颜色 3 2 5 2" xfId="6228"/>
    <cellStyle name="20% - 强调文字颜色 6 3 2 3 2 2 2" xfId="6229"/>
    <cellStyle name="汇总 2 13 3 2" xfId="6230"/>
    <cellStyle name="20% - 强调文字颜色 6 2 2 2 2 2 4" xfId="6231"/>
    <cellStyle name="常规 7 2 2 3 3 2" xfId="6232"/>
    <cellStyle name="20% - 强调文字颜色 3 2 5 2 2" xfId="6233"/>
    <cellStyle name="20% - 强调文字颜色 6 3 2 3 2 2 2 2" xfId="6234"/>
    <cellStyle name="常规 2 7 2 3 5" xfId="6235"/>
    <cellStyle name="强调文字颜色 2 5 4 2 2 3" xfId="6236"/>
    <cellStyle name="汇总 2 13 3 2 2" xfId="6237"/>
    <cellStyle name="20% - 强调文字颜色 5 3 10 2 3" xfId="6238"/>
    <cellStyle name="60% - 强调文字颜色 2 2 2 3 3" xfId="6239"/>
    <cellStyle name="20% - 强调文字颜色 3 2 5 2 2 2" xfId="6240"/>
    <cellStyle name="20% - 强调文字颜色 5 3 10 2 4" xfId="6241"/>
    <cellStyle name="60% - 强调文字颜色 6 2 6 3 2" xfId="6242"/>
    <cellStyle name="常规 7 2 2 3 3 3" xfId="6243"/>
    <cellStyle name="20% - 强调文字颜色 3 2 5 2 3" xfId="6244"/>
    <cellStyle name="常规 2 2 2 3 5" xfId="6245"/>
    <cellStyle name="20% - 强调文字颜色 5 2 10 2 3" xfId="6246"/>
    <cellStyle name="汇总 2 5 7 3 3" xfId="6247"/>
    <cellStyle name="解释性文本 3 2 3 3 2 2" xfId="6248"/>
    <cellStyle name="60% - 强调文字颜色 2 2 2 4 3" xfId="6249"/>
    <cellStyle name="20% - 强调文字颜色 3 2 5 2 3 2" xfId="6250"/>
    <cellStyle name="20% - 强调文字颜色 5 2 2 3 2 2" xfId="6251"/>
    <cellStyle name="标题 1 3 2" xfId="6252"/>
    <cellStyle name="20% - 强调文字颜色 3 2 5 2 4" xfId="6253"/>
    <cellStyle name="60% - 强调文字颜色 2 2 3 3 3" xfId="6254"/>
    <cellStyle name="60% - 强调文字颜色 3 2 5 3" xfId="6255"/>
    <cellStyle name="标题 6 3 2 2 2" xfId="6256"/>
    <cellStyle name="20% - 强调文字颜色 3 2 5 3 2 2" xfId="6257"/>
    <cellStyle name="20% - 强调文字颜色 3 2 6" xfId="6258"/>
    <cellStyle name="20% - 强调文字颜色 6 3 2 3 2 3" xfId="6259"/>
    <cellStyle name="常规 11 2 2 2 2 2" xfId="6260"/>
    <cellStyle name="汇总 2 13 4" xfId="6261"/>
    <cellStyle name="常规 7 2 2 4 3" xfId="6262"/>
    <cellStyle name="20% - 强调文字颜色 3 2 6 2" xfId="6263"/>
    <cellStyle name="20% - 强调文字颜色 6 3 2 3 2 3 2" xfId="6264"/>
    <cellStyle name="常规 11 2 2 2 2 2 2" xfId="6265"/>
    <cellStyle name="汇总 2 13 4 2" xfId="6266"/>
    <cellStyle name="常规 2 19 2 2 6" xfId="6267"/>
    <cellStyle name="常规 17 2 4" xfId="6268"/>
    <cellStyle name="常规 22 2 4" xfId="6269"/>
    <cellStyle name="常规 7 2 2 4 3 2" xfId="6270"/>
    <cellStyle name="20% - 强调文字颜色 3 2 6 2 2" xfId="6271"/>
    <cellStyle name="常规 2 3 2 2 5" xfId="6272"/>
    <cellStyle name="输出 2 4 4 2 5" xfId="6273"/>
    <cellStyle name="常规 7 4 2 3 3 3" xfId="6274"/>
    <cellStyle name="20% - 强调文字颜色 5 2 5 2 3" xfId="6275"/>
    <cellStyle name="常规 17 2 4 2 2" xfId="6276"/>
    <cellStyle name="常规 22 2 4 2 2" xfId="6277"/>
    <cellStyle name="常规 11 5 6 5" xfId="6278"/>
    <cellStyle name="汇总 3 10" xfId="6279"/>
    <cellStyle name="差 2 2 3 3 2" xfId="6280"/>
    <cellStyle name="标题 5 10 2 3" xfId="6281"/>
    <cellStyle name="60% - 强调文字颜色 2 3 2 3 3" xfId="6282"/>
    <cellStyle name="20% - 强调文字颜色 3 2 6 2 2 2" xfId="6283"/>
    <cellStyle name="20% - 强调文字颜色 6 2 10 3 2" xfId="6284"/>
    <cellStyle name="计算 2 5 8 4" xfId="6285"/>
    <cellStyle name="标题 6 4 2" xfId="6286"/>
    <cellStyle name="常规 7 2 2 4 4" xfId="6287"/>
    <cellStyle name="20% - 强调文字颜色 3 2 6 3" xfId="6288"/>
    <cellStyle name="标题 6 4 2 2" xfId="6289"/>
    <cellStyle name="注释 2 2 5 6" xfId="6290"/>
    <cellStyle name="20% - 强调文字颜色 3 2 6 3 2" xfId="6291"/>
    <cellStyle name="20% - 强调文字颜色 3 2 7" xfId="6292"/>
    <cellStyle name="20% - 强调文字颜色 6 3 2 3 2 4" xfId="6293"/>
    <cellStyle name="常规 11 2 2 2 2 3" xfId="6294"/>
    <cellStyle name="汇总 2 13 5" xfId="6295"/>
    <cellStyle name="常规 7 2 2 5 3" xfId="6296"/>
    <cellStyle name="20% - 强调文字颜色 3 2 7 2" xfId="6297"/>
    <cellStyle name="20% - 强调文字颜色 3 2 7 2 2" xfId="6298"/>
    <cellStyle name="常规 11 7 2 3 3 2" xfId="6299"/>
    <cellStyle name="差 2 3 3 3 2" xfId="6300"/>
    <cellStyle name="计算 7 4 4" xfId="6301"/>
    <cellStyle name="60% - 强调文字颜色 2 4 2 3 3" xfId="6302"/>
    <cellStyle name="20% - 强调文字颜色 3 2 7 2 2 2" xfId="6303"/>
    <cellStyle name="20% - 强调文字颜色 4 4 2 3 2 3" xfId="6304"/>
    <cellStyle name="20% - 强调文字颜色 6 5 5 4" xfId="6305"/>
    <cellStyle name="计算 2 2 7 2 2 2" xfId="6306"/>
    <cellStyle name="输出 2 2 5 4 2 5" xfId="6307"/>
    <cellStyle name="20% - 强调文字颜色 3 2 7 2 2 2 2" xfId="6308"/>
    <cellStyle name="60% - 强调文字颜色 3 6 2 5" xfId="6309"/>
    <cellStyle name="20% - 强调文字颜色 4 4 2 3 2 3 2" xfId="6310"/>
    <cellStyle name="差 2 3 3 3 2 2" xfId="6311"/>
    <cellStyle name="常规 11 6 2 2 3 2 4" xfId="6312"/>
    <cellStyle name="60% - 强调文字颜色 2 4 2 3 3 2" xfId="6313"/>
    <cellStyle name="常规 11 7 2 3 3 3" xfId="6314"/>
    <cellStyle name="差 2 3 3 3 3" xfId="6315"/>
    <cellStyle name="60% - 强调文字颜色 2 4 2 3 4" xfId="6316"/>
    <cellStyle name="20% - 强调文字颜色 3 2 7 2 2 3" xfId="6317"/>
    <cellStyle name="20% - 强调文字颜色 5 4 3 3 2 2" xfId="6318"/>
    <cellStyle name="20% - 强调文字颜色 4 4 2 3 2 4" xfId="6319"/>
    <cellStyle name="计算 2 7 4 3" xfId="6320"/>
    <cellStyle name="强调文字颜色 1 2 3 3 2 4" xfId="6321"/>
    <cellStyle name="常规 2 4 6 4" xfId="6322"/>
    <cellStyle name="输出 2 5 8 4" xfId="6323"/>
    <cellStyle name="20% - 强调文字颜色 3 4 2 2" xfId="6324"/>
    <cellStyle name="60% - 强调文字颜色 1 2 2 5 3 2" xfId="6325"/>
    <cellStyle name="强调文字颜色 2 2 4 3 2 2" xfId="6326"/>
    <cellStyle name="汇总 2 3 9 2 3 2 2" xfId="6327"/>
    <cellStyle name="20% - 强调文字颜色 3 2 7 2 2 4" xfId="6328"/>
    <cellStyle name="20% - 强调文字颜色 4 2 8 2 2 2" xfId="6329"/>
    <cellStyle name="计算 2 7 4 4" xfId="6330"/>
    <cellStyle name="强调文字颜色 1 2 3 3 2 5" xfId="6331"/>
    <cellStyle name="常规 2 4 6 5" xfId="6332"/>
    <cellStyle name="20% - 强调文字颜色 3 4 2 3" xfId="6333"/>
    <cellStyle name="20% - 强调文字颜色 3 2 7 2 3" xfId="6334"/>
    <cellStyle name="好 2 3 3 3 2" xfId="6335"/>
    <cellStyle name="40% - 强调文字颜色 5 2 3 3 2" xfId="6336"/>
    <cellStyle name="注释 4 2 3 4 3" xfId="6337"/>
    <cellStyle name="常规 2 11 4 2 2" xfId="6338"/>
    <cellStyle name="常规 3 2 2 5 2 2" xfId="6339"/>
    <cellStyle name="输出 2 2 2 5" xfId="6340"/>
    <cellStyle name="60% - 强调文字颜色 2 4 2 4 3" xfId="6341"/>
    <cellStyle name="40% - 强调文字颜色 4 2 2 3 2 4" xfId="6342"/>
    <cellStyle name="20% - 强调文字颜色 3 2 7 2 3 2" xfId="6343"/>
    <cellStyle name="好 2 3 3 3 2 2" xfId="6344"/>
    <cellStyle name="40% - 强调文字颜色 5 2 3 3 2 2" xfId="6345"/>
    <cellStyle name="汇总 2 6 4 5 2 2" xfId="6346"/>
    <cellStyle name="标题 4 4 3 2 3" xfId="6347"/>
    <cellStyle name="20% - 强调文字颜色 5 2 2 5 2 2" xfId="6348"/>
    <cellStyle name="计算 2 2 7 4" xfId="6349"/>
    <cellStyle name="标题 3 3 2" xfId="6350"/>
    <cellStyle name="20% - 强调文字颜色 3 2 7 2 4" xfId="6351"/>
    <cellStyle name="好 2 3 3 3 3" xfId="6352"/>
    <cellStyle name="汇总 2 2 4 2 2 2 3 2 2" xfId="6353"/>
    <cellStyle name="40% - 强调文字颜色 5 2 3 3 3" xfId="6354"/>
    <cellStyle name="注释 4 2 3 4 4" xfId="6355"/>
    <cellStyle name="20% - 强调文字颜色 3 2 7 2 5" xfId="6356"/>
    <cellStyle name="常规 3 4 10" xfId="6357"/>
    <cellStyle name="好 2 3 3 3 4" xfId="6358"/>
    <cellStyle name="40% - 强调文字颜色 5 2 3 3 4" xfId="6359"/>
    <cellStyle name="标题 6 5 2" xfId="6360"/>
    <cellStyle name="20% - 强调文字颜色 3 2 7 3" xfId="6361"/>
    <cellStyle name="好 4 4 2 3 2" xfId="6362"/>
    <cellStyle name="常规 2 4 3 2 5" xfId="6363"/>
    <cellStyle name="输出 2 2 4 2 3 3 3" xfId="6364"/>
    <cellStyle name="汇总 6 8" xfId="6365"/>
    <cellStyle name="20% - 强调文字颜色 5 3 6 2 3" xfId="6366"/>
    <cellStyle name="常规 14 2 3 2" xfId="6367"/>
    <cellStyle name="差 4 2 2 2 2 2" xfId="6368"/>
    <cellStyle name="60% - 强调文字颜色 5 2 5 3" xfId="6369"/>
    <cellStyle name="差 2 3 4 3 2" xfId="6370"/>
    <cellStyle name="标题 6 5 2 2 2" xfId="6371"/>
    <cellStyle name="20% - 强调文字颜色 3 2 7 3 2 2" xfId="6372"/>
    <cellStyle name="常规 2 5 6 4" xfId="6373"/>
    <cellStyle name="计算 2 8 4 3" xfId="6374"/>
    <cellStyle name="20% - 强调文字颜色 3 5 2 2" xfId="6375"/>
    <cellStyle name="40% - 强调文字颜色 2 4 2 4 2 2 2" xfId="6376"/>
    <cellStyle name="差 4 2 2 2 2 3" xfId="6377"/>
    <cellStyle name="60% - 强调文字颜色 5 2 5 4" xfId="6378"/>
    <cellStyle name="20% - 强调文字颜色 3 2 7 3 2 3" xfId="6379"/>
    <cellStyle name="常规 2 2 2 3 3 3 2" xfId="6380"/>
    <cellStyle name="汇总 2 2 4 2 4 3 2 2 2" xfId="6381"/>
    <cellStyle name="常规 14 2 3 3" xfId="6382"/>
    <cellStyle name="汇总 6 9" xfId="6383"/>
    <cellStyle name="20% - 强调文字颜色 5 3 6 2 4" xfId="6384"/>
    <cellStyle name="常规 28 5 2" xfId="6385"/>
    <cellStyle name="常规 33 5 2" xfId="6386"/>
    <cellStyle name="20% - 强调文字颜色 3 5 2 3" xfId="6387"/>
    <cellStyle name="常规 2 6 3 2 3 2" xfId="6388"/>
    <cellStyle name="常规 2 5 6 5" xfId="6389"/>
    <cellStyle name="计算 2 8 4 4" xfId="6390"/>
    <cellStyle name="汇总 2 2 4 2 4 3 2 2 3" xfId="6391"/>
    <cellStyle name="常规 14 2 3 4" xfId="6392"/>
    <cellStyle name="标题 2 2 2 9 2 2" xfId="6393"/>
    <cellStyle name="输出 2 2 4 2 3 3 5" xfId="6394"/>
    <cellStyle name="20% - 强调文字颜色 5 3 6 2 5" xfId="6395"/>
    <cellStyle name="常规 28 5 3" xfId="6396"/>
    <cellStyle name="常规 33 5 3" xfId="6397"/>
    <cellStyle name="60% - 强调文字颜色 5 3 2 2 3 2" xfId="6398"/>
    <cellStyle name="解释性文本 2 2 2 5" xfId="6399"/>
    <cellStyle name="汇总 7 2 3 2 2" xfId="6400"/>
    <cellStyle name="差 5 2 3 2 2 2" xfId="6401"/>
    <cellStyle name="20% - 强调文字颜色 3 2 7 3 2 4" xfId="6402"/>
    <cellStyle name="常规 14 2 4 2" xfId="6403"/>
    <cellStyle name="汇总 2 10 4 2 2" xfId="6404"/>
    <cellStyle name="输出 2 2 4 2 3 4 3" xfId="6405"/>
    <cellStyle name="汇总 2 2 2 2 9 2 4" xfId="6406"/>
    <cellStyle name="汇总 7 8" xfId="6407"/>
    <cellStyle name="20% - 强调文字颜色 5 3 6 3 3" xfId="6408"/>
    <cellStyle name="常规 3 2 2 6 2 2" xfId="6409"/>
    <cellStyle name="解释性文本 2 2 3 3" xfId="6410"/>
    <cellStyle name="标题 4 2 2 4 2 2 2" xfId="6411"/>
    <cellStyle name="常规 2 11 5 2 2" xfId="6412"/>
    <cellStyle name="差 4 2 2 2 3 2" xfId="6413"/>
    <cellStyle name="输出 2 3 2 5" xfId="6414"/>
    <cellStyle name="60% - 强调文字颜色 5 2 6 3" xfId="6415"/>
    <cellStyle name="强调文字颜色 3 4 5 2 2" xfId="6416"/>
    <cellStyle name="40% - 强调文字颜色 4 2 2 4 2 4" xfId="6417"/>
    <cellStyle name="20% - 强调文字颜色 3 2 7 3 3 2" xfId="6418"/>
    <cellStyle name="40% - 强调文字颜色 5 2 3 4 2 2" xfId="6419"/>
    <cellStyle name="20% - 强调文字颜色 5 2 2 5 3 2" xfId="6420"/>
    <cellStyle name="计算 2 2 8 4" xfId="6421"/>
    <cellStyle name="标题 3 4 2" xfId="6422"/>
    <cellStyle name="20% - 强调文字颜色 3 2 7 3 4" xfId="6423"/>
    <cellStyle name="40% - 强调文字颜色 5 2 3 4 3" xfId="6424"/>
    <cellStyle name="注释 4 4 2 3 2" xfId="6425"/>
    <cellStyle name="标题 6 5 3" xfId="6426"/>
    <cellStyle name="汇总 5 6 2 2 2 2" xfId="6427"/>
    <cellStyle name="输出 2 2 2 3 3 2 2" xfId="6428"/>
    <cellStyle name="20% - 强调文字颜色 3 2 7 4" xfId="6429"/>
    <cellStyle name="输出 2 2 2 3 3 2 2 2" xfId="6430"/>
    <cellStyle name="20% - 强调文字颜色 3 2 7 4 2" xfId="6431"/>
    <cellStyle name="20% - 强调文字颜色 5 6 2 2 2 2" xfId="6432"/>
    <cellStyle name="20% - 强调文字颜色 3 2 7 4 3" xfId="6433"/>
    <cellStyle name="40% - 强调文字颜色 5 2 3 5 2" xfId="6434"/>
    <cellStyle name="20% - 强调文字颜色 3 2 7 4 4" xfId="6435"/>
    <cellStyle name="常规 19 2 3 2 4" xfId="6436"/>
    <cellStyle name="常规 24 2 3 2 4" xfId="6437"/>
    <cellStyle name="常规 2 11 6 3" xfId="6438"/>
    <cellStyle name="标题 2 2 2 11 2" xfId="6439"/>
    <cellStyle name="40% - 强调文字颜色 3 2 10" xfId="6440"/>
    <cellStyle name="常规 3 2 2 7 3" xfId="6441"/>
    <cellStyle name="差 2 3 5 5" xfId="6442"/>
    <cellStyle name="强调文字颜色 3 4 6 3" xfId="6443"/>
    <cellStyle name="40% - 强调文字颜色 5 4 2 2 2" xfId="6444"/>
    <cellStyle name="标题 6 5 4" xfId="6445"/>
    <cellStyle name="警告文本 2 2 5 2" xfId="6446"/>
    <cellStyle name="好 2 5 2 2 2" xfId="6447"/>
    <cellStyle name="输出 2 2 2 3 3 2 3" xfId="6448"/>
    <cellStyle name="20% - 强调文字颜色 3 2 7 5" xfId="6449"/>
    <cellStyle name="警告文本 2 2 5 2 2" xfId="6450"/>
    <cellStyle name="20% - 强调文字颜色 3 2 7 5 2" xfId="6451"/>
    <cellStyle name="40% - 强调文字颜色 5 4 2 2 2 2" xfId="6452"/>
    <cellStyle name="警告文本 2 2 5 2 3" xfId="6453"/>
    <cellStyle name="20% - 强调文字颜色 3 2 7 5 3" xfId="6454"/>
    <cellStyle name="40% - 强调文字颜色 5 4 2 2 2 3" xfId="6455"/>
    <cellStyle name="常规 11 4 8 3 2" xfId="6456"/>
    <cellStyle name="警告文本 2 2 5 3" xfId="6457"/>
    <cellStyle name="好 2 5 2 2 3" xfId="6458"/>
    <cellStyle name="输出 2 2 2 3 3 2 4" xfId="6459"/>
    <cellStyle name="20% - 强调文字颜色 3 2 7 6" xfId="6460"/>
    <cellStyle name="40% - 强调文字颜色 5 4 2 2 3" xfId="6461"/>
    <cellStyle name="计算 2 2 4 6" xfId="6462"/>
    <cellStyle name="60% - 强调文字颜色 3 2 2 3 3" xfId="6463"/>
    <cellStyle name="20% - 强调文字颜色 3 3 5 2 2 2" xfId="6464"/>
    <cellStyle name="20% - 强调文字颜色 4 2 2 3 2 2 2" xfId="6465"/>
    <cellStyle name="常规 28 2 3 2 5" xfId="6466"/>
    <cellStyle name="计算 2 2 2 2 6" xfId="6467"/>
    <cellStyle name="20% - 强调文字颜色 3 2 9 3" xfId="6468"/>
    <cellStyle name="常规 2 6 2 3 6" xfId="6469"/>
    <cellStyle name="20% - 强调文字颜色 3 3" xfId="6470"/>
    <cellStyle name="强调文字颜色 2 2 4 2" xfId="6471"/>
    <cellStyle name="输出 3 2 2 5 2" xfId="6472"/>
    <cellStyle name="60% - 强调文字颜色 2 5 2 4 3 2" xfId="6473"/>
    <cellStyle name="20% - 强调文字颜色 3 3 10 2" xfId="6474"/>
    <cellStyle name="20% - 强调文字颜色 3 3 10 2 2" xfId="6475"/>
    <cellStyle name="20% - 强调文字颜色 6 6 3 2 4" xfId="6476"/>
    <cellStyle name="60% - 强调文字颜色 3 3 2 2 2 3 2" xfId="6477"/>
    <cellStyle name="常规 2 6 2" xfId="6478"/>
    <cellStyle name="输出 2 7 4" xfId="6479"/>
    <cellStyle name="计算 2 2 2 5 3 4" xfId="6480"/>
    <cellStyle name="60% - 强调文字颜色 2 6 3 2 2 2" xfId="6481"/>
    <cellStyle name="40% - 强调文字颜色 3 5 2 2 3 2 2" xfId="6482"/>
    <cellStyle name="注释 2 5 2 3 4 2 2" xfId="6483"/>
    <cellStyle name="常规 2 4 7 5" xfId="6484"/>
    <cellStyle name="输入 2 2 2 2 4 2 2 2" xfId="6485"/>
    <cellStyle name="计算 2 7 5 4" xfId="6486"/>
    <cellStyle name="20% - 强调文字颜色 3 4 3 3" xfId="6487"/>
    <cellStyle name="20% - 强调文字颜色 3 3 10 2 2 2" xfId="6488"/>
    <cellStyle name="40% - 强调文字颜色 2 3 2 5 2 2" xfId="6489"/>
    <cellStyle name="解释性文本 4 2 2" xfId="6490"/>
    <cellStyle name="60% - 强调文字颜色 2 6 3 3" xfId="6491"/>
    <cellStyle name="40% - 强调文字颜色 3 5 2 2 4" xfId="6492"/>
    <cellStyle name="注释 2 5 2 3 5" xfId="6493"/>
    <cellStyle name="20% - 强调文字颜色 3 3 10 3" xfId="6494"/>
    <cellStyle name="20% - 强调文字颜色 5 5 6 2" xfId="6495"/>
    <cellStyle name="标题 1 5 2 4 2 2" xfId="6496"/>
    <cellStyle name="常规 2 6 2 7" xfId="6497"/>
    <cellStyle name="计算 5 3 3 2 2 2" xfId="6498"/>
    <cellStyle name="输出 2 7 4 7" xfId="6499"/>
    <cellStyle name="20% - 强调文字颜色 3 3 10 3 2" xfId="6500"/>
    <cellStyle name="强调文字颜色 1 5 2 2 6" xfId="6501"/>
    <cellStyle name="常规 2 6 3 2 4" xfId="6502"/>
    <cellStyle name="输出 2 7 5 2 4" xfId="6503"/>
    <cellStyle name="20% - 强调文字颜色 5 5 6 2 2" xfId="6504"/>
    <cellStyle name="标题 1 5 2 4 2 2 2" xfId="6505"/>
    <cellStyle name="好 2 2 4 2 3 2" xfId="6506"/>
    <cellStyle name="计算 5 3 3 2 3" xfId="6507"/>
    <cellStyle name="标题 2 2 9 2 2" xfId="6508"/>
    <cellStyle name="20% - 强调文字颜色 3 3 10 4" xfId="6509"/>
    <cellStyle name="常规 2 3 6 4 2" xfId="6510"/>
    <cellStyle name="计算 2 6 4 3 2" xfId="6511"/>
    <cellStyle name="20% - 强调文字颜色 3 3 2 2 2" xfId="6512"/>
    <cellStyle name="60% - 强调文字颜色 1 2 2 4 3 2 2" xfId="6513"/>
    <cellStyle name="常规 4 2 3 8" xfId="6514"/>
    <cellStyle name="输入 2 4 6 2 3" xfId="6515"/>
    <cellStyle name="40% - 强调文字颜色 4 3 7 2 2" xfId="6516"/>
    <cellStyle name="解释性文本 4 2 4" xfId="6517"/>
    <cellStyle name="20% - 强调文字颜色 5 4 3 2 2 2 2" xfId="6518"/>
    <cellStyle name="60% - 强调文字颜色 2 6 3 5" xfId="6519"/>
    <cellStyle name="注释 2 5 2 3 7" xfId="6520"/>
    <cellStyle name="注释 2 3 3 6 3 2" xfId="6521"/>
    <cellStyle name="40% - 强调文字颜色 6 2 2" xfId="6522"/>
    <cellStyle name="20% - 强调文字颜色 3 3 10 5" xfId="6523"/>
    <cellStyle name="20% - 强调文字颜色 3 3 11" xfId="6524"/>
    <cellStyle name="常规 4 5 2 5 5" xfId="6525"/>
    <cellStyle name="输入 5 6 2" xfId="6526"/>
    <cellStyle name="20% - 强调文字颜色 3 3 11 2" xfId="6527"/>
    <cellStyle name="常规 11 5 3 2 3 6" xfId="6528"/>
    <cellStyle name="20% - 强调文字颜色 3 3 11 2 2" xfId="6529"/>
    <cellStyle name="20% - 强调文字颜色 3 3 11 3" xfId="6530"/>
    <cellStyle name="注释 2 7 3 3 2 2" xfId="6531"/>
    <cellStyle name="差 6 5 2 2" xfId="6532"/>
    <cellStyle name="输入 5 6 2 4" xfId="6533"/>
    <cellStyle name="20% - 强调文字颜色 3 3 11 4" xfId="6534"/>
    <cellStyle name="40% - 强调文字颜色 1 2 3 5 2 2" xfId="6535"/>
    <cellStyle name="汇总 2 6 4 2 2 2 2" xfId="6536"/>
    <cellStyle name="20% - 强调文字颜色 5 2 2 2 2 2 2" xfId="6537"/>
    <cellStyle name="20% - 强调文字颜色 3 3 12" xfId="6538"/>
    <cellStyle name="常规 4 5 2 5 6" xfId="6539"/>
    <cellStyle name="输入 5 6 3" xfId="6540"/>
    <cellStyle name="20% - 强调文字颜色 5 2 2 2 2 2 2 2" xfId="6541"/>
    <cellStyle name="20% - 强调文字颜色 3 3 12 2" xfId="6542"/>
    <cellStyle name="20% - 强调文字颜色 5 2 2 2 2 2 2 2 2" xfId="6543"/>
    <cellStyle name="20% - 强调文字颜色 3 3 12 2 2" xfId="6544"/>
    <cellStyle name="20% - 强调文字颜色 3 3 12 3" xfId="6545"/>
    <cellStyle name="汇总 2 2 3 4 2 2" xfId="6546"/>
    <cellStyle name="好 3 3" xfId="6547"/>
    <cellStyle name="常规 11 7 2 2 3 3" xfId="6548"/>
    <cellStyle name="适中 8 2 2" xfId="6549"/>
    <cellStyle name="差 2 3 2 3 3" xfId="6550"/>
    <cellStyle name="40% - 强调文字颜色 6 2" xfId="6551"/>
    <cellStyle name="计算 6 4 5" xfId="6552"/>
    <cellStyle name="20% - 强调文字颜色 5 4 3 2 2 2" xfId="6553"/>
    <cellStyle name="注释 2 3 3 6 3" xfId="6554"/>
    <cellStyle name="20% - 强调文字颜色 4 4 2 2 2 4" xfId="6555"/>
    <cellStyle name="20% - 强调文字颜色 5 3 4 2 4" xfId="6556"/>
    <cellStyle name="常规 26 5 2" xfId="6557"/>
    <cellStyle name="计算 2 6 4 3" xfId="6558"/>
    <cellStyle name="强调文字颜色 1 2 3 2 2 4" xfId="6559"/>
    <cellStyle name="常规 2 3 6 4" xfId="6560"/>
    <cellStyle name="输出 2 4 8 4" xfId="6561"/>
    <cellStyle name="20% - 强调文字颜色 3 3 2 2" xfId="6562"/>
    <cellStyle name="60% - 强调文字颜色 1 2 2 4 3 2" xfId="6563"/>
    <cellStyle name="强调文字颜色 2 2 4 2 2 2" xfId="6564"/>
    <cellStyle name="百分比 5 2 4" xfId="6565"/>
    <cellStyle name="40% - 强调文字颜色 4 3 7 2" xfId="6566"/>
    <cellStyle name="20% - 强调文字颜色 3 3 2 2 2 2" xfId="6567"/>
    <cellStyle name="60% - 强调文字颜色 5 3 2 4 4" xfId="6568"/>
    <cellStyle name="计算 2 6 4 3 2 2" xfId="6569"/>
    <cellStyle name="强调文字颜色 6 3 4 2 3" xfId="6570"/>
    <cellStyle name="40% - 强调文字颜色 4 3 7 2 2 2" xfId="6571"/>
    <cellStyle name="40% - 强调文字颜色 5 2 10" xfId="6572"/>
    <cellStyle name="40% - 强调文字颜色 5 5 2 3 2 3" xfId="6573"/>
    <cellStyle name="常规 4 5 8 2" xfId="6574"/>
    <cellStyle name="40% - 强调文字颜色 5 2 10 2" xfId="6575"/>
    <cellStyle name="40% - 强调文字颜色 5 5 2 3 2 3 2" xfId="6576"/>
    <cellStyle name="常规 4 5 8 2 2" xfId="6577"/>
    <cellStyle name="20% - 强调文字颜色 3 3 2 2 2 2 2" xfId="6578"/>
    <cellStyle name="汇总 4 2 10" xfId="6579"/>
    <cellStyle name="输出 2 5 2 7" xfId="6580"/>
    <cellStyle name="常规 7 4 5 2 3" xfId="6581"/>
    <cellStyle name="20% - 强调文字颜色 5 5 4 2" xfId="6582"/>
    <cellStyle name="40% - 强调文字颜色 5 2 12" xfId="6583"/>
    <cellStyle name="40% - 强调文字颜色 5 3 8 2 2 2" xfId="6584"/>
    <cellStyle name="输入 2 2 2 2 2 3" xfId="6585"/>
    <cellStyle name="常规 4 5 8 4" xfId="6586"/>
    <cellStyle name="常规 2 8 2 2 2 2 3" xfId="6587"/>
    <cellStyle name="20% - 强调文字颜色 3 3 2 2 2 4" xfId="6588"/>
    <cellStyle name="20% - 强调文字颜色 4 3 3 2 2 2" xfId="6589"/>
    <cellStyle name="常规 4 5 2 5 2 3" xfId="6590"/>
    <cellStyle name="计算 2 6 4 3 2 4" xfId="6591"/>
    <cellStyle name="强调文字颜色 6 3 4 2 5" xfId="6592"/>
    <cellStyle name="40% - 强调文字颜色 6 5 2 2 2 3 2" xfId="6593"/>
    <cellStyle name="常规 7 3 4 2 3 2" xfId="6594"/>
    <cellStyle name="20% - 强调文字颜色 4 4 4 2 2" xfId="6595"/>
    <cellStyle name="60% - 强调文字颜色 6 3 3 3 2" xfId="6596"/>
    <cellStyle name="常规 4 5 9" xfId="6597"/>
    <cellStyle name="常规 4 2 3 9" xfId="6598"/>
    <cellStyle name="输入 2 4 6 2 4" xfId="6599"/>
    <cellStyle name="检查单元格 4 2 2 3 2" xfId="6600"/>
    <cellStyle name="20% - 强调文字颜色 3 3 2 2 3" xfId="6601"/>
    <cellStyle name="60% - 强调文字颜色 5 3 2 3 2 4" xfId="6602"/>
    <cellStyle name="60% - 强调文字颜色 6 3 3 3 2 2" xfId="6603"/>
    <cellStyle name="常规 4 5 9 2" xfId="6604"/>
    <cellStyle name="检查单元格 4 2 2 3 2 2" xfId="6605"/>
    <cellStyle name="20% - 强调文字颜色 3 3 2 2 3 2" xfId="6606"/>
    <cellStyle name="计算 2 6 4 3 3 2" xfId="6607"/>
    <cellStyle name="20% - 强调文字颜色 4 2 10" xfId="6608"/>
    <cellStyle name="强调文字颜色 6 3 4 3 3" xfId="6609"/>
    <cellStyle name="20% - 强调文字颜色 3 3 2 2 3 2 2" xfId="6610"/>
    <cellStyle name="20% - 强调文字颜色 4 2 10 2" xfId="6611"/>
    <cellStyle name="检查单元格 4 2 2 3 3" xfId="6612"/>
    <cellStyle name="20% - 强调文字颜色 3 3 2 2 4" xfId="6613"/>
    <cellStyle name="40% - 强调文字颜色 4 3 7 3" xfId="6614"/>
    <cellStyle name="计算 2 6 4 4" xfId="6615"/>
    <cellStyle name="强调文字颜色 1 2 3 2 2 5" xfId="6616"/>
    <cellStyle name="常规 2 3 6 5" xfId="6617"/>
    <cellStyle name="20% - 强调文字颜色 3 3 2 3" xfId="6618"/>
    <cellStyle name="强调文字颜色 2 2 4 2 2 3" xfId="6619"/>
    <cellStyle name="常规 2 3 6 5 2" xfId="6620"/>
    <cellStyle name="计算 2 6 4 4 2" xfId="6621"/>
    <cellStyle name="汇总 2 6 2 6" xfId="6622"/>
    <cellStyle name="20% - 强调文字颜色 3 3 2 3 2" xfId="6623"/>
    <cellStyle name="20% - 强调文字颜色 3 3 2 3 2 2" xfId="6624"/>
    <cellStyle name="20% - 强调文字颜色 3 3 2 3 2 2 2 2" xfId="6625"/>
    <cellStyle name="20% - 强调文字颜色 4 3 6 2 3" xfId="6626"/>
    <cellStyle name="好 3 4 2 3 2" xfId="6627"/>
    <cellStyle name="输出 2 2 3 2 3 3 3" xfId="6628"/>
    <cellStyle name="40% - 强调文字颜色 6 3 2 3 2" xfId="6629"/>
    <cellStyle name="常规 5 3 5 2" xfId="6630"/>
    <cellStyle name="输入 2 2 2 3 2 2 2" xfId="6631"/>
    <cellStyle name="40% - 强调文字颜色 5 4 2 5" xfId="6632"/>
    <cellStyle name="常规 2 11 10 2" xfId="6633"/>
    <cellStyle name="20% - 强调文字颜色 3 3 2 3 2 3 2" xfId="6634"/>
    <cellStyle name="常规 2 11 11" xfId="6635"/>
    <cellStyle name="输入 2 2 2 3 2 3" xfId="6636"/>
    <cellStyle name="常规 7 4 6 2 3" xfId="6637"/>
    <cellStyle name="60% - 强调文字颜色 1 5 2 3 2" xfId="6638"/>
    <cellStyle name="20% - 强调文字颜色 5 6 4 2" xfId="6639"/>
    <cellStyle name="20% - 强调文字颜色 3 3 2 3 2 4" xfId="6640"/>
    <cellStyle name="20% - 强调文字颜色 4 3 3 3 2 2" xfId="6641"/>
    <cellStyle name="常规 4 5 2 6 2 3" xfId="6642"/>
    <cellStyle name="注释 2 3 12" xfId="6643"/>
    <cellStyle name="20% - 强调文字颜色 4 4 5 2 2" xfId="6644"/>
    <cellStyle name="40% - 强调文字颜色 4 5 2 3 2 2 2" xfId="6645"/>
    <cellStyle name="检查单元格 4 2 2 4 2" xfId="6646"/>
    <cellStyle name="汇总 2 6 2 7" xfId="6647"/>
    <cellStyle name="20% - 强调文字颜色 3 3 2 3 3" xfId="6648"/>
    <cellStyle name="40% - 强调文字颜色 4 5 2 3 2 2 2 2" xfId="6649"/>
    <cellStyle name="20% - 强调文字颜色 3 3 2 3 3 2" xfId="6650"/>
    <cellStyle name="60% - 强调文字颜色 2 2 3 4 3 2" xfId="6651"/>
    <cellStyle name="常规 2 3 6 6" xfId="6652"/>
    <cellStyle name="计算 2 6 4 5" xfId="6653"/>
    <cellStyle name="60% - 强调文字颜色 3 2 6 3 2" xfId="6654"/>
    <cellStyle name="强调文字颜色 3 2 5 2 2 2" xfId="6655"/>
    <cellStyle name="标题 4 2 2 2 2 2 2 2" xfId="6656"/>
    <cellStyle name="20% - 强调文字颜色 3 3 2 4" xfId="6657"/>
    <cellStyle name="标题 4 2 2 2 2 2 2 2 2" xfId="6658"/>
    <cellStyle name="汇总 2 6 3 6" xfId="6659"/>
    <cellStyle name="20% - 强调文字颜色 3 3 2 4 2" xfId="6660"/>
    <cellStyle name="20% - 强调文字颜色 3 3 2 4 2 2" xfId="6661"/>
    <cellStyle name="常规 11 6 3 3 5" xfId="6662"/>
    <cellStyle name="20% - 强调文字颜色 5 3 11" xfId="6663"/>
    <cellStyle name="20% - 强调文字颜色 3 3 2 4 2 2 2" xfId="6664"/>
    <cellStyle name="标题 4 3 4 2 3" xfId="6665"/>
    <cellStyle name="注释 6 7 2" xfId="6666"/>
    <cellStyle name="常规 13 10" xfId="6667"/>
    <cellStyle name="40% - 强调文字颜色 3 2 2 3 2 2" xfId="6668"/>
    <cellStyle name="注释 2 2 2 4 3 2" xfId="6669"/>
    <cellStyle name="20% - 强调文字颜色 3 3 2 4 4" xfId="6670"/>
    <cellStyle name="常规 2 3 6 7" xfId="6671"/>
    <cellStyle name="计算 2 6 4 6" xfId="6672"/>
    <cellStyle name="强调文字颜色 3 2 5 2 2 3" xfId="6673"/>
    <cellStyle name="常规 3 4 2 2 3 2 2" xfId="6674"/>
    <cellStyle name="20% - 强调文字颜色 3 3 2 5" xfId="6675"/>
    <cellStyle name="20% - 强调文字颜色 5 2 2 6" xfId="6676"/>
    <cellStyle name="汇总 2 6 4 6" xfId="6677"/>
    <cellStyle name="强调文字颜色 5 4 3 2 2 3" xfId="6678"/>
    <cellStyle name="20% - 强调文字颜色 3 3 2 5 2" xfId="6679"/>
    <cellStyle name="60% - 强调文字颜色 4 5 4 2 2 2 2" xfId="6680"/>
    <cellStyle name="汇总 2 4 2 4 4 4" xfId="6681"/>
    <cellStyle name="20% - 强调文字颜色 3 6 2 2 4" xfId="6682"/>
    <cellStyle name="常规 11 6 4 4 2" xfId="6683"/>
    <cellStyle name="输出 2 2 2 2 9" xfId="6684"/>
    <cellStyle name="60% - 强调文字颜色 4 2 3 2 2" xfId="6685"/>
    <cellStyle name="20% - 强调文字颜色 5 2 2 6 2" xfId="6686"/>
    <cellStyle name="标题 4 3" xfId="6687"/>
    <cellStyle name="20% - 强调文字颜色 3 3 2 5 2 2" xfId="6688"/>
    <cellStyle name="20% - 强调文字颜色 3 3 2 6" xfId="6689"/>
    <cellStyle name="输入 2 2 5 6 2 2" xfId="6690"/>
    <cellStyle name="20% - 强调文字颜色 3 3 3" xfId="6691"/>
    <cellStyle name="60% - 强调文字颜色 1 2 2 4 4" xfId="6692"/>
    <cellStyle name="强调文字颜色 2 2 4 2 3" xfId="6693"/>
    <cellStyle name="计算 2 2 3 3 2 2" xfId="6694"/>
    <cellStyle name="汇总 2 3 2 3 4 2 2 2" xfId="6695"/>
    <cellStyle name="汇总 2 7 3 3 3 2" xfId="6696"/>
    <cellStyle name="40% - 强调文字颜色 4 3 8" xfId="6697"/>
    <cellStyle name="20% - 强调文字颜色 6 6 2 2 3" xfId="6698"/>
    <cellStyle name="注释 2 4 2 2 3 2 3" xfId="6699"/>
    <cellStyle name="注释 2 7 2 7" xfId="6700"/>
    <cellStyle name="汇总 2 7 3 3 3 2 2" xfId="6701"/>
    <cellStyle name="40% - 强调文字颜色 4 3 8 2" xfId="6702"/>
    <cellStyle name="计算 2 6 5 3" xfId="6703"/>
    <cellStyle name="适中 4 4 2 3" xfId="6704"/>
    <cellStyle name="强调文字颜色 1 2 3 2 3 4" xfId="6705"/>
    <cellStyle name="常规 2 3 7 4" xfId="6706"/>
    <cellStyle name="20% - 强调文字颜色 3 3 3 2" xfId="6707"/>
    <cellStyle name="强调文字颜色 2 2 4 2 3 2" xfId="6708"/>
    <cellStyle name="计算 2 2 3 3 2 2 2" xfId="6709"/>
    <cellStyle name="常规 11 6 3 4 2 2 3" xfId="6710"/>
    <cellStyle name="常规 5 5 8" xfId="6711"/>
    <cellStyle name="60% - 强调文字颜色 4 2 2 2 2 2 3" xfId="6712"/>
    <cellStyle name="40% - 强调文字颜色 4 3 8 2 2" xfId="6713"/>
    <cellStyle name="20% - 强调文字颜色 3 3 3 2 2" xfId="6714"/>
    <cellStyle name="输入 2 4 7 2 3" xfId="6715"/>
    <cellStyle name="计算 2 2 3 3 2 2 2 2" xfId="6716"/>
    <cellStyle name="20% - 强调文字颜色 3 3 3 2 2 2 2" xfId="6717"/>
    <cellStyle name="60% - 强调文字颜色 2 5 4 2 3 2" xfId="6718"/>
    <cellStyle name="60% - 强调文字颜色 6 3 4 3 2" xfId="6719"/>
    <cellStyle name="60% - 强调文字颜色 4 3 2 3 2 2 2" xfId="6720"/>
    <cellStyle name="60% - 强调文字颜色 4 2 2 2 2 2 4" xfId="6721"/>
    <cellStyle name="检查单元格 4 2 3 3 2" xfId="6722"/>
    <cellStyle name="20% - 强调文字颜色 3 3 3 2 3" xfId="6723"/>
    <cellStyle name="60% - 强调文字颜色 6 3 4 3 2 2" xfId="6724"/>
    <cellStyle name="60% - 强调文字颜色 4 3 2 3 2 2 2 2" xfId="6725"/>
    <cellStyle name="检查单元格 4 2 3 3 2 2" xfId="6726"/>
    <cellStyle name="20% - 强调文字颜色 3 3 3 2 3 2" xfId="6727"/>
    <cellStyle name="常规 2 15 2 2 4" xfId="6728"/>
    <cellStyle name="40% - 强调文字颜色 1 3 2 5 2" xfId="6729"/>
    <cellStyle name="40% - 强调文字颜色 3 6 2 2" xfId="6730"/>
    <cellStyle name="检查单元格 4 2 3 3 3" xfId="6731"/>
    <cellStyle name="20% - 强调文字颜色 3 3 3 2 4" xfId="6732"/>
    <cellStyle name="20% - 强调文字颜色 6 6 2 2 4" xfId="6733"/>
    <cellStyle name="注释 2 4 2 2 3 2 4" xfId="6734"/>
    <cellStyle name="注释 2 2 3 2 7 3" xfId="6735"/>
    <cellStyle name="计算 2 2 2 4 3 4" xfId="6736"/>
    <cellStyle name="40% - 强调文字颜色 3 5 2 2 2 2 2" xfId="6737"/>
    <cellStyle name="注释 2 5 2 3 3 2 2" xfId="6738"/>
    <cellStyle name="40% - 强调文字颜色 4 3 8 3" xfId="6739"/>
    <cellStyle name="常规 2 3 7 5" xfId="6740"/>
    <cellStyle name="适中 4 4 2 4" xfId="6741"/>
    <cellStyle name="计算 2 6 5 4" xfId="6742"/>
    <cellStyle name="20% - 强调文字颜色 3 3 3 3" xfId="6743"/>
    <cellStyle name="计算 2 2 3 3 2 2 3" xfId="6744"/>
    <cellStyle name="汇总 2 7 2 6" xfId="6745"/>
    <cellStyle name="20% - 强调文字颜色 3 3 3 3 2" xfId="6746"/>
    <cellStyle name="汇总 2 14 2 2" xfId="6747"/>
    <cellStyle name="40% - 强调文字颜色 4 3 9 2" xfId="6748"/>
    <cellStyle name="常规 2 3 8 4" xfId="6749"/>
    <cellStyle name="适中 4 4 3 3" xfId="6750"/>
    <cellStyle name="计算 2 6 6 3" xfId="6751"/>
    <cellStyle name="常规 7 2 3 2 3" xfId="6752"/>
    <cellStyle name="20% - 强调文字颜色 3 3 4 2" xfId="6753"/>
    <cellStyle name="计算 2 2 3 3 2 3 2" xfId="6754"/>
    <cellStyle name="常规 2 15 3 2" xfId="6755"/>
    <cellStyle name="20% - 强调文字颜色 4 2 2 2 2" xfId="6756"/>
    <cellStyle name="60% - 强调文字颜色 1 2 3 3 3 2 2" xfId="6757"/>
    <cellStyle name="标题 5 3 2 2 2 2 2" xfId="6758"/>
    <cellStyle name="40% - 强调文字颜色 5 2 7 2 2" xfId="6759"/>
    <cellStyle name="汇总 2 14 2 2 2" xfId="6760"/>
    <cellStyle name="60% - 强调文字颜色 4 2 2 2 3 2 3" xfId="6761"/>
    <cellStyle name="40% - 强调文字颜色 4 3 9 2 2" xfId="6762"/>
    <cellStyle name="常规 7 2 3 2 3 2" xfId="6763"/>
    <cellStyle name="20% - 强调文字颜色 3 3 4 2 2" xfId="6764"/>
    <cellStyle name="40% - 强调文字颜色 5 2 7 2 2 2" xfId="6765"/>
    <cellStyle name="40% - 强调文字颜色 6 4 2 3 2 3" xfId="6766"/>
    <cellStyle name="常规 6 3 5 2 3" xfId="6767"/>
    <cellStyle name="20% - 强调文字颜色 4 2 2 2 2 2" xfId="6768"/>
    <cellStyle name="解释性文本 3 3 2 3 2" xfId="6769"/>
    <cellStyle name="汇总 2 14 2 2 3" xfId="6770"/>
    <cellStyle name="60% - 强调文字颜色 4 2 2 2 3 2 4" xfId="6771"/>
    <cellStyle name="60% - 强调文字颜色 6 3 5 3 2" xfId="6772"/>
    <cellStyle name="60% - 强调文字颜色 4 3 2 3 3 2 2" xfId="6773"/>
    <cellStyle name="检查单元格 4 2 4 3 2" xfId="6774"/>
    <cellStyle name="20% - 强调文字颜色 3 3 4 2 3" xfId="6775"/>
    <cellStyle name="百分比 2 7 3 2 2" xfId="6776"/>
    <cellStyle name="常规 11 5 2 2 3 2" xfId="6777"/>
    <cellStyle name="40% - 强调文字颜色 6 4 2 3 2 4" xfId="6778"/>
    <cellStyle name="计算 2 3 9 2 2 2" xfId="6779"/>
    <cellStyle name="20% - 强调文字颜色 4 2 2 2 2 3" xfId="6780"/>
    <cellStyle name="20% - 强调文字颜色 3 3 4 2 3 2" xfId="6781"/>
    <cellStyle name="注释 2 7 2 2 3" xfId="6782"/>
    <cellStyle name="差 5 4 3" xfId="6783"/>
    <cellStyle name="计算 2 3 9 2 2 2 2" xfId="6784"/>
    <cellStyle name="20% - 强调文字颜色 4 2 2 2 2 3 2" xfId="6785"/>
    <cellStyle name="解释性文本 6 2 6" xfId="6786"/>
    <cellStyle name="20% - 强调文字颜色 4 3 10 2 2" xfId="6787"/>
    <cellStyle name="常规 11 5 2 2 3 3" xfId="6788"/>
    <cellStyle name="40% - 强调文字颜色 6 2 8 2 2 2" xfId="6789"/>
    <cellStyle name="20% - 强调文字颜色 5 2 3 2 2 2" xfId="6790"/>
    <cellStyle name="汇总 2 6 5 2 2 2" xfId="6791"/>
    <cellStyle name="计算 2 3 9 2 2 3" xfId="6792"/>
    <cellStyle name="20% - 强调文字颜色 4 2 2 2 2 4" xfId="6793"/>
    <cellStyle name="20% - 强调文字颜色 3 3 4 2 4" xfId="6794"/>
    <cellStyle name="标题 5 3 2 2 2 3" xfId="6795"/>
    <cellStyle name="40% - 强调文字颜色 5 2 7 3" xfId="6796"/>
    <cellStyle name="常规 3 2 6 5" xfId="6797"/>
    <cellStyle name="常规 2 15 4" xfId="6798"/>
    <cellStyle name="常规 3 3 2 2 2 2 2" xfId="6799"/>
    <cellStyle name="40% - 强调文字颜色 1 3 9 2 2" xfId="6800"/>
    <cellStyle name="20% - 强调文字颜色 4 2 2 3" xfId="6801"/>
    <cellStyle name="20% - 强调文字颜色 3 3 5" xfId="6802"/>
    <cellStyle name="强调文字颜色 2 2 4 2 5" xfId="6803"/>
    <cellStyle name="计算 2 2 3 3 2 4" xfId="6804"/>
    <cellStyle name="20% - 强调文字颜色 6 3 2 3 3 2" xfId="6805"/>
    <cellStyle name="汇总 2 14 3" xfId="6806"/>
    <cellStyle name="常规 2 3 9 4" xfId="6807"/>
    <cellStyle name="计算 2 6 7 3" xfId="6808"/>
    <cellStyle name="常规 7 2 3 3 3" xfId="6809"/>
    <cellStyle name="20% - 强调文字颜色 3 3 5 2" xfId="6810"/>
    <cellStyle name="20% - 强调文字颜色 6 3 2 3 3 2 2" xfId="6811"/>
    <cellStyle name="汇总 2 14 3 2" xfId="6812"/>
    <cellStyle name="20% - 强调文字颜色 6 2 2 2 3 2 4" xfId="6813"/>
    <cellStyle name="40% - 强调文字颜色 5 2 7 3 2" xfId="6814"/>
    <cellStyle name="20% - 强调文字颜色 4 2 2 3 2" xfId="6815"/>
    <cellStyle name="常规 2 4 2 3 2 2 3" xfId="6816"/>
    <cellStyle name="20% - 强调文字颜色 3 3 5 2 2" xfId="6817"/>
    <cellStyle name="20% - 强调文字颜色 4 2 2 3 2 2" xfId="6818"/>
    <cellStyle name="20% - 强调文字颜色 3 3 6" xfId="6819"/>
    <cellStyle name="计算 2 2 3 3 2 5" xfId="6820"/>
    <cellStyle name="输入 5 2 2 3 3 2" xfId="6821"/>
    <cellStyle name="输入 6 3 3 3 2" xfId="6822"/>
    <cellStyle name="常规 11 2 2 2 3 2" xfId="6823"/>
    <cellStyle name="汇总 2 14 4" xfId="6824"/>
    <cellStyle name="常规 12 3 3 2 2" xfId="6825"/>
    <cellStyle name="20% - 强调文字颜色 6 2 8 2 2" xfId="6826"/>
    <cellStyle name="好 4 2 3 3 2 2" xfId="6827"/>
    <cellStyle name="常规 3 2 6 6" xfId="6828"/>
    <cellStyle name="常规 2 15 5" xfId="6829"/>
    <cellStyle name="常规 3 3 2 2 2 2 3" xfId="6830"/>
    <cellStyle name="60% - 强调文字颜色 3 3 5 3 2" xfId="6831"/>
    <cellStyle name="标题 4 2 2 8 2" xfId="6832"/>
    <cellStyle name="20% - 强调文字颜色 4 2 2 4" xfId="6833"/>
    <cellStyle name="40% - 强调文字颜色 5 2 7 4" xfId="6834"/>
    <cellStyle name="20% - 强调文字颜色 3 3 6 2" xfId="6835"/>
    <cellStyle name="常规 18 2 4" xfId="6836"/>
    <cellStyle name="常规 23 2 4" xfId="6837"/>
    <cellStyle name="20% - 强调文字颜色 6 2 8 2 2 2" xfId="6838"/>
    <cellStyle name="20% - 强调文字颜色 5 2 7 2 2 4" xfId="6839"/>
    <cellStyle name="汇总 2 14 4 2" xfId="6840"/>
    <cellStyle name="标题 4 2 2 8 2 2" xfId="6841"/>
    <cellStyle name="20% - 强调文字颜色 4 2 2 4 2" xfId="6842"/>
    <cellStyle name="链接单元格 5 4 2 2 3" xfId="6843"/>
    <cellStyle name="20% - 强调文字颜色 3 3 6 2 2" xfId="6844"/>
    <cellStyle name="解释性文本 6 2 3 3" xfId="6845"/>
    <cellStyle name="标题 4 2 2 8 2 2 2" xfId="6846"/>
    <cellStyle name="20% - 强调文字颜色 4 2 2 4 2 2" xfId="6847"/>
    <cellStyle name="计算 2 3 2 2 6" xfId="6848"/>
    <cellStyle name="20% - 强调文字颜色 4 2 9 3" xfId="6849"/>
    <cellStyle name="常规 18 2 4 2 2" xfId="6850"/>
    <cellStyle name="40% - 强调文字颜色 1 3 6 2 4" xfId="6851"/>
    <cellStyle name="常规 23 2 4 2 2" xfId="6852"/>
    <cellStyle name="差 3 2 3 3 2" xfId="6853"/>
    <cellStyle name="输入 2 3 3 5 2" xfId="6854"/>
    <cellStyle name="计算 3 2 4 6" xfId="6855"/>
    <cellStyle name="60% - 强调文字颜色 3 3 2 3 3" xfId="6856"/>
    <cellStyle name="20% - 强调文字颜色 3 3 6 2 2 2" xfId="6857"/>
    <cellStyle name="20% - 强调文字颜色 4 2 2 4 2 2 2" xfId="6858"/>
    <cellStyle name="20% - 强调文字颜色 6 2 5 2 3" xfId="6859"/>
    <cellStyle name="常规 3 3 2 2 5" xfId="6860"/>
    <cellStyle name="常规 11 5 3 2 4 5" xfId="6861"/>
    <cellStyle name="常规 2 7 2 6" xfId="6862"/>
    <cellStyle name="强调文字颜色 1 5 3 2 5" xfId="6863"/>
    <cellStyle name="20% - 强调文字颜色 4 2 2 4 2 2 2 2" xfId="6864"/>
    <cellStyle name="汇总 2 4 2 2 2 3" xfId="6865"/>
    <cellStyle name="常规 2 6 4 2 3" xfId="6866"/>
    <cellStyle name="输出 2 7 6 2 3" xfId="6867"/>
    <cellStyle name="20% - 强调文字颜色 6 2 5 2 3 2" xfId="6868"/>
    <cellStyle name="60% - 强调文字颜色 3 3 2 3 3 2" xfId="6869"/>
    <cellStyle name="链接单元格 2 2 3 2 2 3" xfId="6870"/>
    <cellStyle name="差 3 2 3 3 2 2" xfId="6871"/>
    <cellStyle name="差 2 2 2 3 2 4" xfId="6872"/>
    <cellStyle name="标题 2 2 10 2 3" xfId="6873"/>
    <cellStyle name="20% - 强调文字颜色 3 3 6 2 2 2 2" xfId="6874"/>
    <cellStyle name="常规 2 2 3 2 2 3 2" xfId="6875"/>
    <cellStyle name="20% - 强调文字颜色 6 2 5 2 4" xfId="6876"/>
    <cellStyle name="常规 3 3 2 2 6" xfId="6877"/>
    <cellStyle name="常规 2 2 3 7 2" xfId="6878"/>
    <cellStyle name="输入 2 2 6 2 2 2" xfId="6879"/>
    <cellStyle name="常规 18 2 4 2 3" xfId="6880"/>
    <cellStyle name="常规 23 2 4 2 3" xfId="6881"/>
    <cellStyle name="差 3 2 3 3 3" xfId="6882"/>
    <cellStyle name="60% - 强调文字颜色 3 3 2 3 4" xfId="6883"/>
    <cellStyle name="20% - 强调文字颜色 3 3 6 2 2 3" xfId="6884"/>
    <cellStyle name="20% - 强调文字颜色 5 5 2 3 2 2" xfId="6885"/>
    <cellStyle name="20% - 强调文字颜色 3 3 6 2 2 4" xfId="6886"/>
    <cellStyle name="20% - 强调文字颜色 5 5 2 3 2 3" xfId="6887"/>
    <cellStyle name="20% - 强调文字颜色 4 3 7 2 2 2" xfId="6888"/>
    <cellStyle name="20% - 强调文字颜色 3 3 6 2 3" xfId="6889"/>
    <cellStyle name="好 2 4 2 3 2" xfId="6890"/>
    <cellStyle name="输出 2 2 2 2 3 3 3" xfId="6891"/>
    <cellStyle name="40% - 强调文字颜色 5 3 2 3 2" xfId="6892"/>
    <cellStyle name="20% - 强调文字颜色 4 2 2 4 2 3" xfId="6893"/>
    <cellStyle name="标题 4 5 2 2 2" xfId="6894"/>
    <cellStyle name="常规 18 2 4 3 2" xfId="6895"/>
    <cellStyle name="常规 23 2 4 3 2" xfId="6896"/>
    <cellStyle name="计算 3 2 5 6" xfId="6897"/>
    <cellStyle name="60% - 强调文字颜色 3 3 2 4 3" xfId="6898"/>
    <cellStyle name="20% - 强调文字颜色 3 3 6 2 3 2" xfId="6899"/>
    <cellStyle name="40% - 强调文字颜色 5 3 2 3 2 2" xfId="6900"/>
    <cellStyle name="20% - 强调文字颜色 4 2 2 4 2 3 2" xfId="6901"/>
    <cellStyle name="标题 4 5 2 2 2 2" xfId="6902"/>
    <cellStyle name="20% - 强调文字颜色 3 3 6 2 5" xfId="6903"/>
    <cellStyle name="汇总 2 2 4 2 2 3 2 2 3" xfId="6904"/>
    <cellStyle name="40% - 强调文字颜色 5 3 2 3 4" xfId="6905"/>
    <cellStyle name="20% - 强调文字颜色 6 2 11 3 2" xfId="6906"/>
    <cellStyle name="标题 7 4 2" xfId="6907"/>
    <cellStyle name="输出 3 2 3 2 3 2" xfId="6908"/>
    <cellStyle name="20% - 强调文字颜色 6 5 2 2 2 2 2 2" xfId="6909"/>
    <cellStyle name="输出 2 2 2 2 3 4" xfId="6910"/>
    <cellStyle name="20% - 强调文字颜色 3 3 6 3" xfId="6911"/>
    <cellStyle name="20% - 强调文字颜色 4 2 2 4 3" xfId="6912"/>
    <cellStyle name="标题 7 4 2 2" xfId="6913"/>
    <cellStyle name="注释 3 2 5 6" xfId="6914"/>
    <cellStyle name="20% - 强调文字颜色 3 3 6 3 2" xfId="6915"/>
    <cellStyle name="20% - 强调文字颜色 4 2 2 4 3 2" xfId="6916"/>
    <cellStyle name="差 5 3 4" xfId="6917"/>
    <cellStyle name="输出 5 2 2 2 2 4" xfId="6918"/>
    <cellStyle name="20% - 强调文字颜色 4 2 2 2 2 2 3" xfId="6919"/>
    <cellStyle name="60% - 强调文字颜色 1 4 2 3 2 2" xfId="6920"/>
    <cellStyle name="20% - 强调文字颜色 4 6 4 2 2" xfId="6921"/>
    <cellStyle name="差 5 3 5" xfId="6922"/>
    <cellStyle name="20% - 强调文字颜色 4 2 2 2 2 2 4" xfId="6923"/>
    <cellStyle name="20% - 强调文字颜色 4 3 2 3 2 2 2" xfId="6924"/>
    <cellStyle name="20% - 强调文字颜色 4 3 5 2 2 2" xfId="6925"/>
    <cellStyle name="警告文本 8 4" xfId="6926"/>
    <cellStyle name="标题 7 4 2 3" xfId="6927"/>
    <cellStyle name="40% - 强调文字颜色 5 3 2 4 2" xfId="6928"/>
    <cellStyle name="20% - 强调文字颜色 3 3 6 3 3" xfId="6929"/>
    <cellStyle name="标题 4 5 2 3 3" xfId="6930"/>
    <cellStyle name="20% - 强调文字颜色 5 2 3 4 3 2" xfId="6931"/>
    <cellStyle name="常规 2 10 2 3 2 2" xfId="6932"/>
    <cellStyle name="输出 2 2 2 2 3 4 4" xfId="6933"/>
    <cellStyle name="20% - 强调文字颜色 3 3 6 3 4" xfId="6934"/>
    <cellStyle name="标题 7 4 2 4" xfId="6935"/>
    <cellStyle name="强调文字颜色 3 3 2 3 2 2" xfId="6936"/>
    <cellStyle name="40% - 强调文字颜色 5 3 2 4 3" xfId="6937"/>
    <cellStyle name="常规 11 4 2 2 2 2 2 2 2" xfId="6938"/>
    <cellStyle name="60% - 强调文字颜色 1 4 2 3 2 4" xfId="6939"/>
    <cellStyle name="40% - 强调文字颜色 2 3 2 3 2 2 2 2" xfId="6940"/>
    <cellStyle name="注释 2 2 9 2 4" xfId="6941"/>
    <cellStyle name="解释性文本 2 2 2 2 2" xfId="6942"/>
    <cellStyle name="60% - 强调文字颜色 2 4 3 3 2 2" xfId="6943"/>
    <cellStyle name="60% - 强调文字颜色 5 2 5 2 2" xfId="6944"/>
    <cellStyle name="链接单元格 6 5 3" xfId="6945"/>
    <cellStyle name="20% - 强调文字颜色 4 4 2 4 2 2 2" xfId="6946"/>
    <cellStyle name="标题 1 5 2 2 2 2 2 2" xfId="6947"/>
    <cellStyle name="汇总 6 7 2" xfId="6948"/>
    <cellStyle name="20% - 强调文字颜色 5 3 6 2 2 2" xfId="6949"/>
    <cellStyle name="40% - 强调文字颜色 5 3 2 4 4" xfId="6950"/>
    <cellStyle name="常规 11 4 2 2 2 2 2 2 3" xfId="6951"/>
    <cellStyle name="链接单元格 2 2 2 4 2 2" xfId="6952"/>
    <cellStyle name="20% - 强调文字颜色 3 3 6 3 5" xfId="6953"/>
    <cellStyle name="注释 4 4 3 2 2" xfId="6954"/>
    <cellStyle name="标题 7 4 3" xfId="6955"/>
    <cellStyle name="20% - 强调文字颜色 3 3 6 4" xfId="6956"/>
    <cellStyle name="20% - 强调文字颜色 4 2 2 4 4" xfId="6957"/>
    <cellStyle name="注释 4 4 3 2 2 2" xfId="6958"/>
    <cellStyle name="标题 7 4 3 2" xfId="6959"/>
    <cellStyle name="20% - 强调文字颜色 3 3 6 4 2" xfId="6960"/>
    <cellStyle name="常规 18 2 6 2" xfId="6961"/>
    <cellStyle name="常规 23 2 6 2" xfId="6962"/>
    <cellStyle name="常规 19 3 2 2 2" xfId="6963"/>
    <cellStyle name="40% - 强调文字颜色 2 4 4 2 4" xfId="6964"/>
    <cellStyle name="常规 24 3 2 2 2" xfId="6965"/>
    <cellStyle name="差 3 2 5 3" xfId="6966"/>
    <cellStyle name="输入 2 3 5 5" xfId="6967"/>
    <cellStyle name="汇总 2 5 2 4 3 2 3" xfId="6968"/>
    <cellStyle name="60% - 强调文字颜色 4 6 2 3" xfId="6969"/>
    <cellStyle name="注释 2 7 2 2 5" xfId="6970"/>
    <cellStyle name="差 5 4 5" xfId="6971"/>
    <cellStyle name="20% - 强调文字颜色 4 3 2 3 2 3 2" xfId="6972"/>
    <cellStyle name="常规 11 5 2 2 3 2 4" xfId="6973"/>
    <cellStyle name="注释 2 2 9 3 2" xfId="6974"/>
    <cellStyle name="60% - 强调文字颜色 1 4 2 3 3 2" xfId="6975"/>
    <cellStyle name="输入 3 2 2 3 2 2 2" xfId="6976"/>
    <cellStyle name="标题 7 4 3 3" xfId="6977"/>
    <cellStyle name="40% - 强调文字颜色 5 3 2 5 2" xfId="6978"/>
    <cellStyle name="20% - 强调文字颜色 3 3 6 4 3" xfId="6979"/>
    <cellStyle name="警告文本 2 3 4 2 2" xfId="6980"/>
    <cellStyle name="20% - 强调文字颜色 3 3 6 5 2" xfId="6981"/>
    <cellStyle name="警告文本 2 3 4 2 3" xfId="6982"/>
    <cellStyle name="20% - 强调文字颜色 3 3 6 5 3" xfId="6983"/>
    <cellStyle name="汇总 2 3 5 2 2 2" xfId="6984"/>
    <cellStyle name="20% - 强调文字颜色 3 3 7" xfId="6985"/>
    <cellStyle name="标题 4 2 2 8 3" xfId="6986"/>
    <cellStyle name="强调文字颜色 5 4 2 2 2 2" xfId="6987"/>
    <cellStyle name="链接单元格 4 4 2 3 2" xfId="6988"/>
    <cellStyle name="常规 3 4 2 3 2 2 2" xfId="6989"/>
    <cellStyle name="20% - 强调文字颜色 4 2 2 5" xfId="6990"/>
    <cellStyle name="汇总 2 3 5 2 2 2 2" xfId="6991"/>
    <cellStyle name="20% - 强调文字颜色 3 3 7 2" xfId="6992"/>
    <cellStyle name="常规 19 2 7 2 3" xfId="6993"/>
    <cellStyle name="强调文字颜色 5 4 2 2 2 2 2" xfId="6994"/>
    <cellStyle name="计算 3 2 7" xfId="6995"/>
    <cellStyle name="强调文字颜色 5 5 2 2 2 3" xfId="6996"/>
    <cellStyle name="20% - 强调文字颜色 4 2 2 5 2" xfId="6997"/>
    <cellStyle name="汇总 2 3 5 2 2 2 2 2" xfId="6998"/>
    <cellStyle name="20% - 强调文字颜色 3 3 7 2 2" xfId="6999"/>
    <cellStyle name="强调文字颜色 5 5 2 2 2 3 2" xfId="7000"/>
    <cellStyle name="20% - 强调文字颜色 4 2 2 5 2 2" xfId="7001"/>
    <cellStyle name="标题 7 5 2" xfId="7002"/>
    <cellStyle name="输出 3 2 3 2 4 2" xfId="7003"/>
    <cellStyle name="汇总 2 3 5 2 2 2 3" xfId="7004"/>
    <cellStyle name="20% - 强调文字颜色 3 3 7 3" xfId="7005"/>
    <cellStyle name="40% - 强调文字颜色 5 5 4 2 2 2 2" xfId="7006"/>
    <cellStyle name="强调文字颜色 5 5 2 2 2 4" xfId="7007"/>
    <cellStyle name="20% - 强调文字颜色 4 2 2 5 3" xfId="7008"/>
    <cellStyle name="标题 7 6 2" xfId="7009"/>
    <cellStyle name="20% - 强调文字颜色 3 3 8 3" xfId="7010"/>
    <cellStyle name="计算 2 3 4 6" xfId="7011"/>
    <cellStyle name="标题 3 2 2 2 2 3 2" xfId="7012"/>
    <cellStyle name="60% - 强调文字颜色 3 2 3 3 3" xfId="7013"/>
    <cellStyle name="40% - 强调文字颜色 1 2 7 2 4" xfId="7014"/>
    <cellStyle name="常规 4 11 2 3" xfId="7015"/>
    <cellStyle name="标题 3 2 7 4" xfId="7016"/>
    <cellStyle name="20% - 强调文字颜色 4 2 2 3 3 2 2" xfId="7017"/>
    <cellStyle name="60% - 强调文字颜色 1 2 3" xfId="7018"/>
    <cellStyle name="输出 2 2 2 2 6 4" xfId="7019"/>
    <cellStyle name="计算 2 2 3 2 6" xfId="7020"/>
    <cellStyle name="20% - 强调文字颜色 3 3 9 3" xfId="7021"/>
    <cellStyle name="标题 8 5 2 2" xfId="7022"/>
    <cellStyle name="汇总 2 2 3 7 2 2 2 2" xfId="7023"/>
    <cellStyle name="汇总 2 2 2 11 2" xfId="7024"/>
    <cellStyle name="60% - 强调文字颜色 1 2 4" xfId="7025"/>
    <cellStyle name="输出 2 2 2 2 6 5" xfId="7026"/>
    <cellStyle name="计算 2 2 3 2 7" xfId="7027"/>
    <cellStyle name="强调文字颜色 2 3 2 4 2 2" xfId="7028"/>
    <cellStyle name="20% - 强调文字颜色 3 3 9 4" xfId="7029"/>
    <cellStyle name="百分比 2 2 9" xfId="7030"/>
    <cellStyle name="输出 2 2 3 2 3 4 2 2" xfId="7031"/>
    <cellStyle name="20% - 强调文字颜色 4 3 6 3 2 2" xfId="7032"/>
    <cellStyle name="标题 8 5 2 3" xfId="7033"/>
    <cellStyle name="60% - 强调文字颜色 1 2 5" xfId="7034"/>
    <cellStyle name="输出 2 2 2 2 6 6" xfId="7035"/>
    <cellStyle name="计算 2 2 3 2 8" xfId="7036"/>
    <cellStyle name="强调文字颜色 2 3 2 4 2 3" xfId="7037"/>
    <cellStyle name="20% - 强调文字颜色 3 3 9 5" xfId="7038"/>
    <cellStyle name="20% - 强调文字颜色 3 4" xfId="7039"/>
    <cellStyle name="强调文字颜色 5 2 2 4 2 2 2" xfId="7040"/>
    <cellStyle name="强调文字颜色 2 2 4 3" xfId="7041"/>
    <cellStyle name="20% - 强调文字颜色 3 4 2" xfId="7042"/>
    <cellStyle name="60% - 强调文字颜色 1 2 2 5 3" xfId="7043"/>
    <cellStyle name="注释 2 3 2 2 2 2 3" xfId="7044"/>
    <cellStyle name="强调文字颜色 2 2 4 3 2" xfId="7045"/>
    <cellStyle name="40% - 强调文字颜色 4 4 7" xfId="7046"/>
    <cellStyle name="汇总 2 2 5 2 5" xfId="7047"/>
    <cellStyle name="常规 2 4 6 4 2" xfId="7048"/>
    <cellStyle name="标题 2 6 3" xfId="7049"/>
    <cellStyle name="计算 2 7 4 3 2" xfId="7050"/>
    <cellStyle name="20% - 强调文字颜色 3 4 2 2 2" xfId="7051"/>
    <cellStyle name="注释 2 2 2 3 2 3" xfId="7052"/>
    <cellStyle name="汇总 2 2 5 2 5 2" xfId="7053"/>
    <cellStyle name="适中 2 3 5 2 2 3" xfId="7054"/>
    <cellStyle name="60% - 强调文字颜色 6 3 2 4 4" xfId="7055"/>
    <cellStyle name="标题 2 6 3 2" xfId="7056"/>
    <cellStyle name="计算 2 7 4 3 2 2" xfId="7057"/>
    <cellStyle name="注释 5 6 3" xfId="7058"/>
    <cellStyle name="20% - 强调文字颜色 3 4 2 2 2 2" xfId="7059"/>
    <cellStyle name="注释 2 2 2 3 2 3 2" xfId="7060"/>
    <cellStyle name="汇总 2 2 5 2 5 2 2" xfId="7061"/>
    <cellStyle name="标题 2 6 3 2 2" xfId="7062"/>
    <cellStyle name="计算 2 7 4 3 2 2 2" xfId="7063"/>
    <cellStyle name="注释 5 6 3 2" xfId="7064"/>
    <cellStyle name="20% - 强调文字颜色 3 4 2 2 2 2 2" xfId="7065"/>
    <cellStyle name="注释 2 2 2 3 2 4" xfId="7066"/>
    <cellStyle name="汇总 2 2 5 2 5 3" xfId="7067"/>
    <cellStyle name="标题 2 6 3 3" xfId="7068"/>
    <cellStyle name="计算 2 7 4 3 2 3" xfId="7069"/>
    <cellStyle name="注释 5 6 4" xfId="7070"/>
    <cellStyle name="20% - 强调文字颜色 3 4 2 2 2 3" xfId="7071"/>
    <cellStyle name="常规 11 5 2 8 2" xfId="7072"/>
    <cellStyle name="汇总 2 7 3 4 2 3" xfId="7073"/>
    <cellStyle name="标题 5 3 2 2 4" xfId="7074"/>
    <cellStyle name="40% - 强调文字颜色 5 2 9" xfId="7075"/>
    <cellStyle name="20% - 强调文字颜色 4 2 4" xfId="7076"/>
    <cellStyle name="标题 2 6 3 3 2" xfId="7077"/>
    <cellStyle name="注释 2 2 2 3 2 4 2" xfId="7078"/>
    <cellStyle name="解释性文本 5 4 2 2 3" xfId="7079"/>
    <cellStyle name="20% - 强调文字颜色 3 4 2 2 2 3 2" xfId="7080"/>
    <cellStyle name="60% - 强调文字颜色 6 4 3 3 2" xfId="7081"/>
    <cellStyle name="汇总 2 2 5 2 6" xfId="7082"/>
    <cellStyle name="常规 2 4 6 4 3" xfId="7083"/>
    <cellStyle name="标题 2 6 4" xfId="7084"/>
    <cellStyle name="计算 2 7 4 3 3" xfId="7085"/>
    <cellStyle name="检查单元格 4 3 2 3 2" xfId="7086"/>
    <cellStyle name="20% - 强调文字颜色 3 4 2 2 3" xfId="7087"/>
    <cellStyle name="60% - 强调文字颜色 5 4 2 3 2 4" xfId="7088"/>
    <cellStyle name="60% - 强调文字颜色 6 4 3 3 2 2" xfId="7089"/>
    <cellStyle name="40% - 强调文字颜色 3 2 2 2 2 3" xfId="7090"/>
    <cellStyle name="标题 2 6 4 2" xfId="7091"/>
    <cellStyle name="注释 2 2 2 3 3 3" xfId="7092"/>
    <cellStyle name="计算 2 7 4 3 3 2" xfId="7093"/>
    <cellStyle name="注释 5 7 3" xfId="7094"/>
    <cellStyle name="20% - 强调文字颜色 3 4 2 2 3 2" xfId="7095"/>
    <cellStyle name="注释 2 2 2 3 3 3 2" xfId="7096"/>
    <cellStyle name="检查单元格 4 6" xfId="7097"/>
    <cellStyle name="40% - 强调文字颜色 3 2 2 2 2 3 2" xfId="7098"/>
    <cellStyle name="标题 2 6 4 2 2" xfId="7099"/>
    <cellStyle name="20% - 强调文字颜色 3 4 2 2 3 2 2" xfId="7100"/>
    <cellStyle name="20% - 强调文字颜色 3 4 2 2 4" xfId="7101"/>
    <cellStyle name="常规 11 4 4 4 2" xfId="7102"/>
    <cellStyle name="汇总 2 2 5 2 7" xfId="7103"/>
    <cellStyle name="标题 2 6 5" xfId="7104"/>
    <cellStyle name="计算 2 7 4 3 4" xfId="7105"/>
    <cellStyle name="汇总 2 2 5 3 5" xfId="7106"/>
    <cellStyle name="常规 2 4 6 5 2" xfId="7107"/>
    <cellStyle name="标题 2 7 3" xfId="7108"/>
    <cellStyle name="计算 2 7 4 4 2" xfId="7109"/>
    <cellStyle name="20% - 强调文字颜色 3 4 2 3 2" xfId="7110"/>
    <cellStyle name="注释 2 2 2 4 2 3" xfId="7111"/>
    <cellStyle name="汇总 2 2 5 3 5 2" xfId="7112"/>
    <cellStyle name="标题 2 7 3 2" xfId="7113"/>
    <cellStyle name="计算 2 7 4 4 2 2" xfId="7114"/>
    <cellStyle name="注释 6 6 3" xfId="7115"/>
    <cellStyle name="20% - 强调文字颜色 3 4 2 3 2 2" xfId="7116"/>
    <cellStyle name="40% - 强调文字颜色 5 2 10 4" xfId="7117"/>
    <cellStyle name="注释 2 2 2 4 2 3 2" xfId="7118"/>
    <cellStyle name="输出 2 5 2 9" xfId="7119"/>
    <cellStyle name="汇总 2 2 5 3 5 2 2" xfId="7120"/>
    <cellStyle name="标题 2 7 3 2 2" xfId="7121"/>
    <cellStyle name="20% - 强调文字颜色 3 4 2 3 2 2 2" xfId="7122"/>
    <cellStyle name="常规 2 4 6 6" xfId="7123"/>
    <cellStyle name="计算 2 7 4 5" xfId="7124"/>
    <cellStyle name="强调文字颜色 3 2 5 3 2 2" xfId="7125"/>
    <cellStyle name="标题 4 2 2 2 2 3 2 2" xfId="7126"/>
    <cellStyle name="20% - 强调文字颜色 3 4 2 4" xfId="7127"/>
    <cellStyle name="40% - 强调文字颜色 2 2 2 3 2" xfId="7128"/>
    <cellStyle name="20% - 强调文字颜色 3 4 2 4 2 2 2" xfId="7129"/>
    <cellStyle name="强调文字颜色 5 2 8" xfId="7130"/>
    <cellStyle name="输出 6 5" xfId="7131"/>
    <cellStyle name="40% - 强调文字颜色 2 2 2 3 2 2 2 2" xfId="7132"/>
    <cellStyle name="常规 2 4 6 7" xfId="7133"/>
    <cellStyle name="计算 2 7 4 6" xfId="7134"/>
    <cellStyle name="20% - 强调文字颜色 3 4 2 5" xfId="7135"/>
    <cellStyle name="40% - 强调文字颜色 2 2 2 3 3" xfId="7136"/>
    <cellStyle name="常规 2 5 4" xfId="7137"/>
    <cellStyle name="输出 2 6 6" xfId="7138"/>
    <cellStyle name="汇总 2 3 4 4 2 2" xfId="7139"/>
    <cellStyle name="60% - 强调文字颜色 3 4 2 3 2 2 2" xfId="7140"/>
    <cellStyle name="标题 1 4 2 2 3" xfId="7141"/>
    <cellStyle name="20% - 强调文字颜色 4 5 2 3 2 2 2 2" xfId="7142"/>
    <cellStyle name="常规 12 2 5 2 3" xfId="7143"/>
    <cellStyle name="汇总 2 2 5 5 5" xfId="7144"/>
    <cellStyle name="20% - 强调文字颜色 6 2 2 6" xfId="7145"/>
    <cellStyle name="强调文字颜色 5 4 4 2 2 3" xfId="7146"/>
    <cellStyle name="20% - 强调文字颜色 3 4 2 5 2" xfId="7147"/>
    <cellStyle name="40% - 强调文字颜色 2 2 2 3 3 2" xfId="7148"/>
    <cellStyle name="20% - 强调文字颜色 6 2 2 6 2" xfId="7149"/>
    <cellStyle name="注释 2 2 2 6 2 3" xfId="7150"/>
    <cellStyle name="20% - 强调文字颜色 3 4 2 5 2 2" xfId="7151"/>
    <cellStyle name="常规 17 2 2 2 2 3" xfId="7152"/>
    <cellStyle name="常规 22 2 2 2 2 3" xfId="7153"/>
    <cellStyle name="链接单元格 2 2 2 2 2 2" xfId="7154"/>
    <cellStyle name="40% - 强调文字颜色 2 2 2 3 3 2 2" xfId="7155"/>
    <cellStyle name="标题 7 2 2 5" xfId="7156"/>
    <cellStyle name="20% - 强调文字颜色 3 4 3" xfId="7157"/>
    <cellStyle name="60% - 强调文字颜色 1 2 2 5 4" xfId="7158"/>
    <cellStyle name="注释 2 3 2 2 2 2 4" xfId="7159"/>
    <cellStyle name="强调文字颜色 2 2 4 3 3" xfId="7160"/>
    <cellStyle name="计算 2 2 3 3 3 2" xfId="7161"/>
    <cellStyle name="20% - 强调文字颜色 6 6 3 2 3" xfId="7162"/>
    <cellStyle name="计算 2 7 5 3" xfId="7163"/>
    <cellStyle name="注释 2 4 2 3 2 2 2 2" xfId="7164"/>
    <cellStyle name="适中 4 5 2 3" xfId="7165"/>
    <cellStyle name="强调文字颜色 1 2 3 3 3 4" xfId="7166"/>
    <cellStyle name="常规 2 4 7 4" xfId="7167"/>
    <cellStyle name="20% - 强调文字颜色 3 4 3 2" xfId="7168"/>
    <cellStyle name="计算 2 2 3 3 3 2 2" xfId="7169"/>
    <cellStyle name="汇总 2 2 6 3 5" xfId="7170"/>
    <cellStyle name="标题 3 7 3" xfId="7171"/>
    <cellStyle name="输入 2 2 2 2 4 2 2 2 2" xfId="7172"/>
    <cellStyle name="20% - 强调文字颜色 3 4 3 3 2" xfId="7173"/>
    <cellStyle name="60% - 强调文字颜色 6 2 2 2 3 2 2 2 2" xfId="7174"/>
    <cellStyle name="常规 3 3 5 3 2" xfId="7175"/>
    <cellStyle name="20% - 强调文字颜色 3 4 4" xfId="7176"/>
    <cellStyle name="强调文字颜色 2 2 4 3 4" xfId="7177"/>
    <cellStyle name="计算 2 2 3 3 3 3" xfId="7178"/>
    <cellStyle name="汇总 2 7 3 4 2 2 2" xfId="7179"/>
    <cellStyle name="40% - 强调文字颜色 5 2 8 2" xfId="7180"/>
    <cellStyle name="常规 2 16 3" xfId="7181"/>
    <cellStyle name="常规 3 2 7 4" xfId="7182"/>
    <cellStyle name="适中 5 3 2 3" xfId="7183"/>
    <cellStyle name="20% - 强调文字颜色 4 2 3 2" xfId="7184"/>
    <cellStyle name="常规 2 4 8 4" xfId="7185"/>
    <cellStyle name="计算 2 7 6 3" xfId="7186"/>
    <cellStyle name="常规 7 2 4 2 3" xfId="7187"/>
    <cellStyle name="20% - 强调文字颜色 3 4 4 2" xfId="7188"/>
    <cellStyle name="常规 11 6 4 3 2 2 3" xfId="7189"/>
    <cellStyle name="40% - 强调文字颜色 5 2 8 2 2" xfId="7190"/>
    <cellStyle name="输出 2 8 3" xfId="7191"/>
    <cellStyle name="常规 11 5 4 2 2 2 5" xfId="7192"/>
    <cellStyle name="常规 2 16 3 2" xfId="7193"/>
    <cellStyle name="常规 3 2 7 4 2" xfId="7194"/>
    <cellStyle name="适中 5 3 2 3 2" xfId="7195"/>
    <cellStyle name="20% - 强调文字颜色 4 2 3 2 2" xfId="7196"/>
    <cellStyle name="60% - 强调文字颜色 6 5 2 4 4" xfId="7197"/>
    <cellStyle name="标题 4 6 3 2" xfId="7198"/>
    <cellStyle name="注释 2 2 4 3 2 3" xfId="7199"/>
    <cellStyle name="20% - 强调文字颜色 3 4 4 2 2 2" xfId="7200"/>
    <cellStyle name="汇总 2 3 7" xfId="7201"/>
    <cellStyle name="40% - 强调文字颜色 5 4 3 3" xfId="7202"/>
    <cellStyle name="20% - 强调文字颜色 4 2 3 2 2 2 2" xfId="7203"/>
    <cellStyle name="常规 3 4 2 5" xfId="7204"/>
    <cellStyle name="标题 4 6 3 2 2" xfId="7205"/>
    <cellStyle name="注释 2 2 4 3 2 3 2" xfId="7206"/>
    <cellStyle name="20% - 强调文字颜色 3 4 4 2 2 2 2" xfId="7207"/>
    <cellStyle name="汇总 2 3 7 2" xfId="7208"/>
    <cellStyle name="汇总 2 2 2 10 3" xfId="7209"/>
    <cellStyle name="40% - 强调文字颜色 5 4 3 3 2" xfId="7210"/>
    <cellStyle name="常规 3 4 2 5 2" xfId="7211"/>
    <cellStyle name="20% - 强调文字颜色 4 2 3 2 2 2 2 2" xfId="7212"/>
    <cellStyle name="汇总 3 2 2 2 2 3" xfId="7213"/>
    <cellStyle name="60% - 强调文字颜色 6 4 5 3 2" xfId="7214"/>
    <cellStyle name="标题 4 6 4" xfId="7215"/>
    <cellStyle name="20% - 强调文字颜色 3 4 4 2 3" xfId="7216"/>
    <cellStyle name="40% - 强调文字颜色 5 4 2 3 2 2 2 2" xfId="7217"/>
    <cellStyle name="常规 2 16 3 2 3" xfId="7218"/>
    <cellStyle name="汇总 5 2 2 3 5 2" xfId="7219"/>
    <cellStyle name="20% - 强调文字颜色 4 2 3 2 2 3" xfId="7220"/>
    <cellStyle name="汇总 2 2 7 2 2 2 2" xfId="7221"/>
    <cellStyle name="汇总 2 2 3 3 2 2 3 2" xfId="7222"/>
    <cellStyle name="标题 4 6 4 2" xfId="7223"/>
    <cellStyle name="注释 2 2 4 3 3 3" xfId="7224"/>
    <cellStyle name="20% - 强调文字颜色 3 4 4 2 3 2" xfId="7225"/>
    <cellStyle name="汇总 2 4 7" xfId="7226"/>
    <cellStyle name="常规 11 5 3 2 3 2 2" xfId="7227"/>
    <cellStyle name="输出 2 8 3 3 2" xfId="7228"/>
    <cellStyle name="警告文本 2 4 6" xfId="7229"/>
    <cellStyle name="40% - 强调文字颜色 5 4 4 3" xfId="7230"/>
    <cellStyle name="20% - 强调文字颜色 4 2 3 2 2 3 2" xfId="7231"/>
    <cellStyle name="汇总 2 2 7 2 2 2 2 2" xfId="7232"/>
    <cellStyle name="常规 3 4 3 5" xfId="7233"/>
    <cellStyle name="链接单元格 2 2 8" xfId="7234"/>
    <cellStyle name="常规 11 5 3 2 3 3" xfId="7235"/>
    <cellStyle name="输出 2 8 3 4" xfId="7236"/>
    <cellStyle name="40% - 强调文字颜色 6 2 9 2 2 2" xfId="7237"/>
    <cellStyle name="20% - 强调文字颜色 5 2 4 2 2 2" xfId="7238"/>
    <cellStyle name="汇总 2 6 6 2 2 2" xfId="7239"/>
    <cellStyle name="20% - 强调文字颜色 4 2 3 2 2 4" xfId="7240"/>
    <cellStyle name="汇总 2 2 7 2 2 2 3" xfId="7241"/>
    <cellStyle name="20% - 强调文字颜色 3 4 4 2 4" xfId="7242"/>
    <cellStyle name="常规 11 4 6 4 2" xfId="7243"/>
    <cellStyle name="标题 4 6 5" xfId="7244"/>
    <cellStyle name="标题 8 2 2 2 2" xfId="7245"/>
    <cellStyle name="标题 4 7 3 2" xfId="7246"/>
    <cellStyle name="注释 2 2 4 4 2 3" xfId="7247"/>
    <cellStyle name="20% - 强调文字颜色 3 4 4 3 2 2" xfId="7248"/>
    <cellStyle name="汇总 3 3 7" xfId="7249"/>
    <cellStyle name="40% - 强调文字颜色 5 5 3 3" xfId="7250"/>
    <cellStyle name="20% - 强调文字颜色 4 2 3 2 3 2 2" xfId="7251"/>
    <cellStyle name="常规 3 5 2 5" xfId="7252"/>
    <cellStyle name="20% - 强调文字颜色 3 4 5" xfId="7253"/>
    <cellStyle name="计算 2 2 3 3 3 4" xfId="7254"/>
    <cellStyle name="注释 2 5 2 4 2 2 2" xfId="7255"/>
    <cellStyle name="40% - 强调文字颜色 5 2 8 3" xfId="7256"/>
    <cellStyle name="常规 3 2 7 5" xfId="7257"/>
    <cellStyle name="适中 5 3 2 4" xfId="7258"/>
    <cellStyle name="常规 2 16 4" xfId="7259"/>
    <cellStyle name="常规 3 3 2 2 2 3 2" xfId="7260"/>
    <cellStyle name="20% - 强调文字颜色 4 2 3 3" xfId="7261"/>
    <cellStyle name="常规 2 4 9 4" xfId="7262"/>
    <cellStyle name="计算 2 7 7 3" xfId="7263"/>
    <cellStyle name="常规 7 2 4 3 3" xfId="7264"/>
    <cellStyle name="20% - 强调文字颜色 3 4 5 2" xfId="7265"/>
    <cellStyle name="常规 2 16 4 2" xfId="7266"/>
    <cellStyle name="20% - 强调文字颜色 4 2 3 3 2" xfId="7267"/>
    <cellStyle name="常规 12 2 2 8" xfId="7268"/>
    <cellStyle name="常规 11 6 3 5 3" xfId="7269"/>
    <cellStyle name="汇总 2 15 3 2 2 2" xfId="7270"/>
    <cellStyle name="60% - 强调文字颜色 4 2 2 3 3" xfId="7271"/>
    <cellStyle name="标题 5 6 3 2" xfId="7272"/>
    <cellStyle name="注释 2 2 5 3 2 3" xfId="7273"/>
    <cellStyle name="20% - 强调文字颜色 3 4 5 2 2 2" xfId="7274"/>
    <cellStyle name="40% - 强调文字颜色 6 4 3 3" xfId="7275"/>
    <cellStyle name="常规 6 4 5" xfId="7276"/>
    <cellStyle name="20% - 强调文字颜色 4 2 3 3 2 2 2" xfId="7277"/>
    <cellStyle name="常规 4 4 2 5" xfId="7278"/>
    <cellStyle name="标题 8 3 2 2" xfId="7279"/>
    <cellStyle name="输出 3 2 3 3 2 2 2" xfId="7280"/>
    <cellStyle name="标题 5 7 3" xfId="7281"/>
    <cellStyle name="20% - 强调文字颜色 3 4 5 3 2" xfId="7282"/>
    <cellStyle name="强调文字颜色 2 3 2 2 2 2" xfId="7283"/>
    <cellStyle name="输出 2 2 2 3 2 4 2" xfId="7284"/>
    <cellStyle name="常规 11 10 3" xfId="7285"/>
    <cellStyle name="适中 3 2 6" xfId="7286"/>
    <cellStyle name="20% - 强调文字颜色 4 2 3 3 3 2" xfId="7287"/>
    <cellStyle name="输出 3 2 3 3 2 3" xfId="7288"/>
    <cellStyle name="常规 16 2 2 3 3" xfId="7289"/>
    <cellStyle name="常规 21 2 2 3 3" xfId="7290"/>
    <cellStyle name="标题 8 3 3" xfId="7291"/>
    <cellStyle name="20% - 强调文字颜色 3 4 5 4" xfId="7292"/>
    <cellStyle name="强调文字颜色 2 3 2 2 3" xfId="7293"/>
    <cellStyle name="输出 2 2 2 3 2 5" xfId="7294"/>
    <cellStyle name="40% - 强调文字颜色 2 2 2 6 2" xfId="7295"/>
    <cellStyle name="汇总 2 15 3 4" xfId="7296"/>
    <cellStyle name="常规 4 2 2 10" xfId="7297"/>
    <cellStyle name="20% - 强调文字颜色 4 2 3 3 4" xfId="7298"/>
    <cellStyle name="汇总 2 2 3 6 4 2" xfId="7299"/>
    <cellStyle name="标题 4 2 3 5 2 2 2 2" xfId="7300"/>
    <cellStyle name="20% - 强调文字颜色 3 5" xfId="7301"/>
    <cellStyle name="强调文字颜色 5 2 2 4 2 2 3" xfId="7302"/>
    <cellStyle name="强调文字颜色 2 2 4 4" xfId="7303"/>
    <cellStyle name="常规 11 8 5 2 2" xfId="7304"/>
    <cellStyle name="汇总 2 3 2 9 5" xfId="7305"/>
    <cellStyle name="40% - 强调文字颜色 4 5 7" xfId="7306"/>
    <cellStyle name="差 3 6 2 2" xfId="7307"/>
    <cellStyle name="输入 2 7 2 4" xfId="7308"/>
    <cellStyle name="20% - 强调文字颜色 3 5 2" xfId="7309"/>
    <cellStyle name="强调文字颜色 2 2 4 4 2" xfId="7310"/>
    <cellStyle name="20% - 强调文字颜色 3 5 2 2 2" xfId="7311"/>
    <cellStyle name="20% - 强调文字颜色 3 5 2 2 2 2" xfId="7312"/>
    <cellStyle name="60% - 强调文字颜色 1 3 2 6" xfId="7313"/>
    <cellStyle name="20% - 强调文字颜色 3 6 7" xfId="7314"/>
    <cellStyle name="注释 2 3 2 3 2 3" xfId="7315"/>
    <cellStyle name="注释 2 2 2 2 2 3 4" xfId="7316"/>
    <cellStyle name="20% - 强调文字颜色 3 5 2 2 2 2 2" xfId="7317"/>
    <cellStyle name="常规 11 4 3 4" xfId="7318"/>
    <cellStyle name="20% - 强调文字颜色 3 5 2 2 2 2 2 2" xfId="7319"/>
    <cellStyle name="汇总 2 4 4 2 2 2 2 2" xfId="7320"/>
    <cellStyle name="20% - 强调文字颜色 3 5 2 2 2 3" xfId="7321"/>
    <cellStyle name="40% - 强调文字颜色 1 5 5 2 2" xfId="7322"/>
    <cellStyle name="输入 2 4 2 2 2 2" xfId="7323"/>
    <cellStyle name="注释 2 2 2 2 2 4 4" xfId="7324"/>
    <cellStyle name="20% - 强调文字颜色 3 5 2 2 2 3 2" xfId="7325"/>
    <cellStyle name="40% - 强调文字颜色 1 5 5 2 2 2" xfId="7326"/>
    <cellStyle name="输入 2 4 2 2 2 2 2" xfId="7327"/>
    <cellStyle name="20% - 强调文字颜色 6 4 4 2 2" xfId="7328"/>
    <cellStyle name="20% - 强调文字颜色 4 5 3 2 2 2" xfId="7329"/>
    <cellStyle name="适中 2 6 2 2" xfId="7330"/>
    <cellStyle name="注释 2 3 2 3 2 5" xfId="7331"/>
    <cellStyle name="60% - 强调文字颜色 4 2" xfId="7332"/>
    <cellStyle name="20% - 强调文字颜色 3 5 2 2 2 4" xfId="7333"/>
    <cellStyle name="60% - 强调文字颜色 6 5 3 3 2" xfId="7334"/>
    <cellStyle name="检查单元格 4 4 2 3 2" xfId="7335"/>
    <cellStyle name="20% - 强调文字颜色 3 5 2 2 3" xfId="7336"/>
    <cellStyle name="60% - 强调文字颜色 5 5 2 3 2 4" xfId="7337"/>
    <cellStyle name="汇总 3 2 5 2" xfId="7338"/>
    <cellStyle name="60% - 强调文字颜色 6 5 3 3 2 2" xfId="7339"/>
    <cellStyle name="20% - 强调文字颜色 3 5 2 2 3 2" xfId="7340"/>
    <cellStyle name="40% - 强调文字颜色 3 3 2 2 2 3" xfId="7341"/>
    <cellStyle name="注释 2 3 2 3 3 3" xfId="7342"/>
    <cellStyle name="20% - 强调文字颜色 3 5 2 2 4" xfId="7343"/>
    <cellStyle name="常规 11 5 4 4 2" xfId="7344"/>
    <cellStyle name="常规 10 7 2 2" xfId="7345"/>
    <cellStyle name="注释 2 2 2 3 2 3 4" xfId="7346"/>
    <cellStyle name="20% - 强调文字颜色 3 5 2 3 2 2 2" xfId="7347"/>
    <cellStyle name="20% - 强调文字颜色 4 2 6" xfId="7348"/>
    <cellStyle name="注释 2 2 2 3 2 4 4" xfId="7349"/>
    <cellStyle name="20% - 强调文字颜色 3 5 2 3 2 3 2" xfId="7350"/>
    <cellStyle name="常规 2 3 10 2" xfId="7351"/>
    <cellStyle name="20% - 强调文字颜色 6 4 5 2 2" xfId="7352"/>
    <cellStyle name="常规 3 5 2 2 4" xfId="7353"/>
    <cellStyle name="输出 2 2 5 3 2 3 2" xfId="7354"/>
    <cellStyle name="计算 5 2 4 5" xfId="7355"/>
    <cellStyle name="汇总 3 3 4 4" xfId="7356"/>
    <cellStyle name="60% - 强调文字颜色 3 5 2 3 2" xfId="7357"/>
    <cellStyle name="常规 10 7 4" xfId="7358"/>
    <cellStyle name="20% - 强调文字颜色 3 5 2 3 2 4" xfId="7359"/>
    <cellStyle name="常规 11 6 2 2 2 2 2 2" xfId="7360"/>
    <cellStyle name="20% - 强调文字颜色 4 5 3 3 2 2" xfId="7361"/>
    <cellStyle name="注释 2 3 2 4 2 5" xfId="7362"/>
    <cellStyle name="常规 10 8 2" xfId="7363"/>
    <cellStyle name="20% - 强调文字颜色 3 5 2 3 3 2" xfId="7364"/>
    <cellStyle name="40% - 强调文字颜色 3 3 2 3 2 3" xfId="7365"/>
    <cellStyle name="注释 2 3 2 4 3 3" xfId="7366"/>
    <cellStyle name="标题 2 5 2 2 2 3" xfId="7367"/>
    <cellStyle name="警告文本 3 3 4 2" xfId="7368"/>
    <cellStyle name="20% - 强调文字颜色 4 3 6 5" xfId="7369"/>
    <cellStyle name="常规 10 8 2 2" xfId="7370"/>
    <cellStyle name="注释 2 2 2 3 3 3 4" xfId="7371"/>
    <cellStyle name="20% - 强调文字颜色 3 5 2 3 3 2 2" xfId="7372"/>
    <cellStyle name="检查单元格 4 8" xfId="7373"/>
    <cellStyle name="40% - 强调文字颜色 3 3 2 3 2 3 2" xfId="7374"/>
    <cellStyle name="注释 2 3 2 4 3 3 2" xfId="7375"/>
    <cellStyle name="20% - 强调文字颜色 4 3 6 5 2" xfId="7376"/>
    <cellStyle name="20% - 强调文字颜色 3 5 2 4" xfId="7377"/>
    <cellStyle name="常规 2 6 2 6 3" xfId="7378"/>
    <cellStyle name="40% - 强调文字颜色 2 2 3 3 2" xfId="7379"/>
    <cellStyle name="输入 2 7 2 4 4" xfId="7380"/>
    <cellStyle name="汇总 5 2 3 7" xfId="7381"/>
    <cellStyle name="常规 11 7" xfId="7382"/>
    <cellStyle name="20% - 强调文字颜色 3 5 2 4 2" xfId="7383"/>
    <cellStyle name="40% - 强调文字颜色 2 2 3 3 2 2" xfId="7384"/>
    <cellStyle name="汇总 3 4 4" xfId="7385"/>
    <cellStyle name="汇总 5 2 3 7 2" xfId="7386"/>
    <cellStyle name="40% - 强调文字颜色 1 2 2 3 2 4" xfId="7387"/>
    <cellStyle name="常规 11 8 2" xfId="7388"/>
    <cellStyle name="20% - 强调文字颜色 3 5 2 4 3 2" xfId="7389"/>
    <cellStyle name="差 3 3" xfId="7390"/>
    <cellStyle name="注释 2 3 2 5 3 3" xfId="7391"/>
    <cellStyle name="40% - 强调文字颜色 2 2 3 3 2 3 2" xfId="7392"/>
    <cellStyle name="汇总 3 4 5 2" xfId="7393"/>
    <cellStyle name="40% - 强调文字颜色 2 2 3 3 2 4" xfId="7394"/>
    <cellStyle name="汇总 3 4 6" xfId="7395"/>
    <cellStyle name="40% - 强调文字颜色 3 2 4 3 2 2" xfId="7396"/>
    <cellStyle name="注释 2 2 4 4 3 2" xfId="7397"/>
    <cellStyle name="常规 11 9" xfId="7398"/>
    <cellStyle name="20% - 强调文字颜色 3 5 2 4 4" xfId="7399"/>
    <cellStyle name="常规 11 5 4 6 2" xfId="7400"/>
    <cellStyle name="20% - 强调文字颜色 3 5 2 5" xfId="7401"/>
    <cellStyle name="汇总 2 5 2 2 2 3 2" xfId="7402"/>
    <cellStyle name="常规 2 6 2 6 4" xfId="7403"/>
    <cellStyle name="链接单元格 2 3 2 2" xfId="7404"/>
    <cellStyle name="40% - 强调文字颜色 2 2 3 3 3" xfId="7405"/>
    <cellStyle name="汇总 5 2 3 8" xfId="7406"/>
    <cellStyle name="40% - 强调文字颜色 2 2 3 3 3 2" xfId="7407"/>
    <cellStyle name="汇总 3 5 4" xfId="7408"/>
    <cellStyle name="汇总 2 5 2 2 2 3 2 2" xfId="7409"/>
    <cellStyle name="60% - 强调文字颜色 1 2 5 2 3" xfId="7410"/>
    <cellStyle name="链接单元格 2 3 2 2 2" xfId="7411"/>
    <cellStyle name="常规 12 7" xfId="7412"/>
    <cellStyle name="20% - 强调文字颜色 3 5 2 5 2" xfId="7413"/>
    <cellStyle name="40% - 强调文字颜色 2 2 3 3 3 2 2" xfId="7414"/>
    <cellStyle name="计算 5 4 4 3" xfId="7415"/>
    <cellStyle name="汇总 3 5 4 2" xfId="7416"/>
    <cellStyle name="60% - 强调文字颜色 1 2 5 2 3 2" xfId="7417"/>
    <cellStyle name="链接单元格 2 3 2 2 2 2" xfId="7418"/>
    <cellStyle name="常规 5 12" xfId="7419"/>
    <cellStyle name="常规 12 7 2" xfId="7420"/>
    <cellStyle name="20% - 强调文字颜色 3 5 2 5 2 2" xfId="7421"/>
    <cellStyle name="20% - 强调文字颜色 6 6 7" xfId="7422"/>
    <cellStyle name="注释 2 3 2 6 2 3" xfId="7423"/>
    <cellStyle name="20% - 强调文字颜色 3 5 3" xfId="7424"/>
    <cellStyle name="输出 2 2 2 2 7 2 2" xfId="7425"/>
    <cellStyle name="计算 2 2 3 3 4 2" xfId="7426"/>
    <cellStyle name="常规 2 5 7 4" xfId="7427"/>
    <cellStyle name="20% - 强调文字颜色 3 5 3 2" xfId="7428"/>
    <cellStyle name="输出 2 2 2 2 7 2 2 2" xfId="7429"/>
    <cellStyle name="20% - 强调文字颜色 3 5 3 2 2" xfId="7430"/>
    <cellStyle name="注释 2 2 3 2 2 3 4" xfId="7431"/>
    <cellStyle name="20% - 强调文字颜色 3 5 3 2 2 2 2" xfId="7432"/>
    <cellStyle name="60% - 强调文字颜色 6 5 4 3 2" xfId="7433"/>
    <cellStyle name="20% - 强调文字颜色 3 5 3 2 3" xfId="7434"/>
    <cellStyle name="60% - 强调文字颜色 5 2 2 3 2 2 2 2" xfId="7435"/>
    <cellStyle name="40% - 强调文字颜色 3 2 3" xfId="7436"/>
    <cellStyle name="适中 2 2 2 2 2 2" xfId="7437"/>
    <cellStyle name="汇总 4 2 5 2" xfId="7438"/>
    <cellStyle name="60% - 强调文字颜色 6 5 4 3 2 2" xfId="7439"/>
    <cellStyle name="20% - 强调文字颜色 3 5 3 2 3 2" xfId="7440"/>
    <cellStyle name="60% - 强调文字颜色 4 2 8" xfId="7441"/>
    <cellStyle name="常规 7 4 2 3 2 2 2" xfId="7442"/>
    <cellStyle name="警告文本 4 2 5" xfId="7443"/>
    <cellStyle name="常规 2 17 2 2 4" xfId="7444"/>
    <cellStyle name="40% - 强调文字颜色 1 5 2 5 2" xfId="7445"/>
    <cellStyle name="40% - 强调文字颜色 5 6 2 2" xfId="7446"/>
    <cellStyle name="20% - 强调文字颜色 3 5 3 2 4" xfId="7447"/>
    <cellStyle name="常规 11 5 5 4 2" xfId="7448"/>
    <cellStyle name="60% - 强调文字颜色 2 3 2 2 2 2" xfId="7449"/>
    <cellStyle name="20% - 强调文字颜色 3 5 3 3" xfId="7450"/>
    <cellStyle name="20% - 强调文字颜色 3 5 3 3 2" xfId="7451"/>
    <cellStyle name="汇总 2 16 2" xfId="7452"/>
    <cellStyle name="60% - 强调文字颜色 1 2 3 4 2 2 2" xfId="7453"/>
    <cellStyle name="输入 2 7 2 6" xfId="7454"/>
    <cellStyle name="20% - 强调文字颜色 3 5 4" xfId="7455"/>
    <cellStyle name="输出 2 2 2 2 7 2 3" xfId="7456"/>
    <cellStyle name="40% - 强调文字颜色 5 3 6 2 2" xfId="7457"/>
    <cellStyle name="常规 11 5 2 8 2 2" xfId="7458"/>
    <cellStyle name="40% - 强调文字颜色 5 2 9 2" xfId="7459"/>
    <cellStyle name="常规 2 17 3" xfId="7460"/>
    <cellStyle name="常规 7 3 2 2 3" xfId="7461"/>
    <cellStyle name="20% - 强调文字颜色 4 2 4 2" xfId="7462"/>
    <cellStyle name="常规 2 5 8 4" xfId="7463"/>
    <cellStyle name="40% - 强调文字颜色 5 3 6 2 2 2" xfId="7464"/>
    <cellStyle name="计算 6 10" xfId="7465"/>
    <cellStyle name="常规 7 2 5 2 3" xfId="7466"/>
    <cellStyle name="20% - 强调文字颜色 3 5 4 2" xfId="7467"/>
    <cellStyle name="常规 27 2 2 6" xfId="7468"/>
    <cellStyle name="40% - 强调文字颜色 5 2 9 2 2" xfId="7469"/>
    <cellStyle name="常规 11 5 4 2 3 2 5" xfId="7470"/>
    <cellStyle name="常规 7 3 2 2 3 2" xfId="7471"/>
    <cellStyle name="20% - 强调文字颜色 4 2 4 2 2" xfId="7472"/>
    <cellStyle name="20% - 强调文字颜色 3 5 4 2 2 2" xfId="7473"/>
    <cellStyle name="60% - 强调文字颜色 3 3 2 6" xfId="7474"/>
    <cellStyle name="20% - 强调文字颜色 4 2 4 2 2 2 2" xfId="7475"/>
    <cellStyle name="注释 2 2 4 2 2 3 4" xfId="7476"/>
    <cellStyle name="20% - 强调文字颜色 3 5 4 2 2 2 2" xfId="7477"/>
    <cellStyle name="汇总 5 2 5" xfId="7478"/>
    <cellStyle name="常规 2 14 2 2 2 5" xfId="7479"/>
    <cellStyle name="60% - 强调文字颜色 6 5 5 3 2" xfId="7480"/>
    <cellStyle name="20% - 强调文字颜色 3 5 4 2 3" xfId="7481"/>
    <cellStyle name="20% - 强调文字颜色 3 5 4 2 3 2" xfId="7482"/>
    <cellStyle name="检查单元格 2 2 8 2 2 3" xfId="7483"/>
    <cellStyle name="20% - 强调文字颜色 5 2 5 2 2 2" xfId="7484"/>
    <cellStyle name="警告文本 5 2 5" xfId="7485"/>
    <cellStyle name="常规 2 3 2 2 4 2" xfId="7486"/>
    <cellStyle name="标题 5 10 2 2 2" xfId="7487"/>
    <cellStyle name="60% - 强调文字颜色 2 3 2 3 2 2" xfId="7488"/>
    <cellStyle name="20% - 强调文字颜色 3 5 4 2 4" xfId="7489"/>
    <cellStyle name="常规 16 2 3 2 2 2" xfId="7490"/>
    <cellStyle name="常规 21 2 3 2 2 2" xfId="7491"/>
    <cellStyle name="标题 9 2 2 2" xfId="7492"/>
    <cellStyle name="20% - 强调文字颜色 3 5 4 3 2" xfId="7493"/>
    <cellStyle name="20% - 强调文字颜色 4 2 4 2 3 2" xfId="7494"/>
    <cellStyle name="汇总 2 3 2 4 2 2 2 3" xfId="7495"/>
    <cellStyle name="标题 1 2 2 2 3 2 3" xfId="7496"/>
    <cellStyle name="标题 9 2 2 2 2" xfId="7497"/>
    <cellStyle name="60% - 强调文字颜色 3 4 2 6" xfId="7498"/>
    <cellStyle name="20% - 强调文字颜色 3 5 4 3 2 2" xfId="7499"/>
    <cellStyle name="20% - 强调文字颜色 3 5 6 2 2" xfId="7500"/>
    <cellStyle name="汇总 2 2 5 5 2 2 2" xfId="7501"/>
    <cellStyle name="20% - 强调文字颜色 6 2 2 3 2 2" xfId="7502"/>
    <cellStyle name="汇总 2 6 3 3 2 4" xfId="7503"/>
    <cellStyle name="20% - 强调文字颜色 3 6" xfId="7504"/>
    <cellStyle name="强调文字颜色 2 2 4 5" xfId="7505"/>
    <cellStyle name="百分比 2 12 3" xfId="7506"/>
    <cellStyle name="汇总 2 2 5 5 2 2 2 2" xfId="7507"/>
    <cellStyle name="20% - 强调文字颜色 6 2 2 3 2 2 2" xfId="7508"/>
    <cellStyle name="20% - 强调文字颜色 3 6 2" xfId="7509"/>
    <cellStyle name="20% - 强调文字颜色 3 6 2 2 2" xfId="7510"/>
    <cellStyle name="输出 2 2 2 2 7" xfId="7511"/>
    <cellStyle name="20% - 强调文字颜色 3 6 2 2 2 2" xfId="7512"/>
    <cellStyle name="输出 2 2 2 2 7 2" xfId="7513"/>
    <cellStyle name="计算 2 2 3 3 4" xfId="7514"/>
    <cellStyle name="60% - 强调文字颜色 6 6 3 3 2" xfId="7515"/>
    <cellStyle name="汇总 2 4 2 4 4 3" xfId="7516"/>
    <cellStyle name="标题 2 2 2 4 4" xfId="7517"/>
    <cellStyle name="20% - 强调文字颜色 3 6 2 2 3" xfId="7518"/>
    <cellStyle name="输出 2 2 2 2 8" xfId="7519"/>
    <cellStyle name="20% - 强调文字颜色 3 6 2 3" xfId="7520"/>
    <cellStyle name="20% - 强调文字颜色 3 6 2 3 2" xfId="7521"/>
    <cellStyle name="输出 2 2 2 3 7" xfId="7522"/>
    <cellStyle name="20% - 强调文字颜色 3 6 2 4" xfId="7523"/>
    <cellStyle name="40% - 强调文字颜色 2 2 4 3 2" xfId="7524"/>
    <cellStyle name="输入 2 7 3 4 4" xfId="7525"/>
    <cellStyle name="汇总 5 3 3 7" xfId="7526"/>
    <cellStyle name="20% - 强调文字颜色 3 6 2 5" xfId="7527"/>
    <cellStyle name="60% - 强调文字颜色 1 3 2 2 2 2" xfId="7528"/>
    <cellStyle name="20% - 强调文字颜色 3 6 3 2 2" xfId="7529"/>
    <cellStyle name="输出 2 2 3 2 7" xfId="7530"/>
    <cellStyle name="40% - 强调文字颜色 1 5 2 2 3 2" xfId="7531"/>
    <cellStyle name="60% - 强调文字颜色 1 3 2 2 2 3" xfId="7532"/>
    <cellStyle name="20% - 强调文字颜色 3 6 3 2 3" xfId="7533"/>
    <cellStyle name="输出 2 2 3 2 8" xfId="7534"/>
    <cellStyle name="60% - 强调文字颜色 4 5 2 3 2 2 2 2" xfId="7535"/>
    <cellStyle name="60% - 强调文字颜色 1 3 2 2 2 4" xfId="7536"/>
    <cellStyle name="20% - 强调文字颜色 3 6 3 2 4" xfId="7537"/>
    <cellStyle name="输出 2 2 3 2 9" xfId="7538"/>
    <cellStyle name="60% - 强调文字颜色 2 3 3 2 2 2" xfId="7539"/>
    <cellStyle name="60% - 强调文字颜色 4 2 4 2 2" xfId="7540"/>
    <cellStyle name="60% - 强调文字颜色 1 3 2 2 3" xfId="7541"/>
    <cellStyle name="20% - 强调文字颜色 3 6 3 3" xfId="7542"/>
    <cellStyle name="60% - 强调文字颜色 1 3 2 2 3 2" xfId="7543"/>
    <cellStyle name="20% - 强调文字颜色 3 6 3 3 2" xfId="7544"/>
    <cellStyle name="输出 2 2 3 3 7" xfId="7545"/>
    <cellStyle name="40% - 强调文字颜色 6 2 5 2" xfId="7546"/>
    <cellStyle name="解释性文本 4 2 3 2 4" xfId="7547"/>
    <cellStyle name="常规 4 6 4" xfId="7548"/>
    <cellStyle name="常规 4 2 4 4" xfId="7549"/>
    <cellStyle name="常规 2 18 2 5" xfId="7550"/>
    <cellStyle name="计算 4 5 2 3" xfId="7551"/>
    <cellStyle name="汇总 2 6 2 2" xfId="7552"/>
    <cellStyle name="40% - 强调文字颜色 1 2 2 2 4 2 2" xfId="7553"/>
    <cellStyle name="常规 8 6" xfId="7554"/>
    <cellStyle name="输入 2 2 2 13" xfId="7555"/>
    <cellStyle name="20% - 强调文字颜色 3 6 3 5" xfId="7556"/>
    <cellStyle name="常规 2 18 3 2" xfId="7557"/>
    <cellStyle name="40% - 强调文字颜色 1 4" xfId="7558"/>
    <cellStyle name="常规 9 3" xfId="7559"/>
    <cellStyle name="常规 7 3 2 3 3 2" xfId="7560"/>
    <cellStyle name="20% - 强调文字颜色 4 2 5 2 2" xfId="7561"/>
    <cellStyle name="常规 7 2 6 2 3" xfId="7562"/>
    <cellStyle name="60% - 强调文字颜色 1 3 2 3 2" xfId="7563"/>
    <cellStyle name="20% - 强调文字颜色 3 6 4 2" xfId="7564"/>
    <cellStyle name="常规 4 2 5 2" xfId="7565"/>
    <cellStyle name="计算 2 2 2 2 6 3 2 2" xfId="7566"/>
    <cellStyle name="常规 2 18 3 3" xfId="7567"/>
    <cellStyle name="40% - 强调文字颜色 1 5" xfId="7568"/>
    <cellStyle name="常规 9 4" xfId="7569"/>
    <cellStyle name="常规 7 3 2 3 3 3" xfId="7570"/>
    <cellStyle name="20% - 强调文字颜色 4 2 5 2 3" xfId="7571"/>
    <cellStyle name="常规 16 2 4 2 2" xfId="7572"/>
    <cellStyle name="常规 21 2 4 2 2" xfId="7573"/>
    <cellStyle name="60% - 强调文字颜色 1 3 2 3 3" xfId="7574"/>
    <cellStyle name="20% - 强调文字颜色 3 6 4 3" xfId="7575"/>
    <cellStyle name="常规 4 2 5 3" xfId="7576"/>
    <cellStyle name="常规 2 18 3 4" xfId="7577"/>
    <cellStyle name="40% - 强调文字颜色 1 6" xfId="7578"/>
    <cellStyle name="计算 4 5 3 2" xfId="7579"/>
    <cellStyle name="常规 9 5" xfId="7580"/>
    <cellStyle name="20% - 强调文字颜色 4 2 5 2 4" xfId="7581"/>
    <cellStyle name="常规 16 2 4 2 3" xfId="7582"/>
    <cellStyle name="常规 21 2 4 2 3" xfId="7583"/>
    <cellStyle name="输出 2 2 2 10 2" xfId="7584"/>
    <cellStyle name="60% - 强调文字颜色 1 3 2 3 4" xfId="7585"/>
    <cellStyle name="20% - 强调文字颜色 3 6 4 4" xfId="7586"/>
    <cellStyle name="汇总 2 2 2 2 5 2 3 2" xfId="7587"/>
    <cellStyle name="20% - 强调文字颜色 5 3 2 3 2 2" xfId="7588"/>
    <cellStyle name="常规 4 2 6 2" xfId="7589"/>
    <cellStyle name="常规 2 18 4 3" xfId="7590"/>
    <cellStyle name="40% - 强调文字颜色 2 5" xfId="7591"/>
    <cellStyle name="常规 2 6 9 5" xfId="7592"/>
    <cellStyle name="常规 16 2 4 3 2" xfId="7593"/>
    <cellStyle name="常规 21 2 4 3 2" xfId="7594"/>
    <cellStyle name="60% - 强调文字颜色 1 3 2 4 3" xfId="7595"/>
    <cellStyle name="20% - 强调文字颜色 3 6 5 3" xfId="7596"/>
    <cellStyle name="强调文字颜色 2 3 4 2 2" xfId="7597"/>
    <cellStyle name="输出 2 2 2 5 2 4" xfId="7598"/>
    <cellStyle name="60% - 强调文字颜色 1 3 2 5" xfId="7599"/>
    <cellStyle name="20% - 强调文字颜色 3 6 6" xfId="7600"/>
    <cellStyle name="注释 2 3 2 3 2 2" xfId="7601"/>
    <cellStyle name="常规 2 18 5" xfId="7602"/>
    <cellStyle name="20% - 强调文字颜色 4 2 5 4" xfId="7603"/>
    <cellStyle name="60% - 强调文字颜色 1 3 2 5 2" xfId="7604"/>
    <cellStyle name="20% - 强调文字颜色 3 6 6 2" xfId="7605"/>
    <cellStyle name="注释 2 3 2 3 2 2 2" xfId="7606"/>
    <cellStyle name="汇总 2 2 5 5 2 2 3" xfId="7607"/>
    <cellStyle name="20% - 强调文字颜色 6 2 2 3 2 3" xfId="7608"/>
    <cellStyle name="常规 11 8 5 4" xfId="7609"/>
    <cellStyle name="60% - 强调文字颜色 2 3 5 2 2" xfId="7610"/>
    <cellStyle name="标题 3 2 2 7 2" xfId="7611"/>
    <cellStyle name="60% - 强调文字颜色 4 4 4 2" xfId="7612"/>
    <cellStyle name="20% - 强调文字颜色 3 7" xfId="7613"/>
    <cellStyle name="强调文字颜色 2 2 4 6" xfId="7614"/>
    <cellStyle name="常规 13 4 2 2" xfId="7615"/>
    <cellStyle name="20% - 强调文字颜色 6 2 2 3 2 4" xfId="7616"/>
    <cellStyle name="汇总 2 5 2 3 3 3 2 2" xfId="7617"/>
    <cellStyle name="输出 2 5 2 3 2 3 2" xfId="7618"/>
    <cellStyle name="标题 3 2 2 7 3" xfId="7619"/>
    <cellStyle name="60% - 强调文字颜色 4 4 4 3" xfId="7620"/>
    <cellStyle name="链接单元格 3 4 2 2 2" xfId="7621"/>
    <cellStyle name="差 2 2 6 2 2" xfId="7622"/>
    <cellStyle name="20% - 强调文字颜色 3 8" xfId="7623"/>
    <cellStyle name="20% - 强调文字颜色 4 2 10 3" xfId="7624"/>
    <cellStyle name="20% - 强调文字颜色 4 2 10 5" xfId="7625"/>
    <cellStyle name="40% - 强调文字颜色 6 2 3 3 2" xfId="7626"/>
    <cellStyle name="常规 10 3 2 2 3" xfId="7627"/>
    <cellStyle name="注释 5 2 3 4 3" xfId="7628"/>
    <cellStyle name="常规 4 4 5 2" xfId="7629"/>
    <cellStyle name="20% - 强调文字颜色 4 2 7 2 3" xfId="7630"/>
    <cellStyle name="输入 2 2 2 2 3 2 2" xfId="7631"/>
    <cellStyle name="40% - 强调文字颜色 4 5 2 5" xfId="7632"/>
    <cellStyle name="20% - 强调文字颜色 4 2 11 2" xfId="7633"/>
    <cellStyle name="20% - 强调文字颜色 4 2 12" xfId="7634"/>
    <cellStyle name="检查单元格 5 2 3 3 2 2" xfId="7635"/>
    <cellStyle name="20% - 强调文字颜色 4 3 3 2 3 2" xfId="7636"/>
    <cellStyle name="20% - 强调文字颜色 5 5 5 2" xfId="7637"/>
    <cellStyle name="60% - 强调文字颜色 2 6 2 3" xfId="7638"/>
    <cellStyle name="注释 2 5 2 2 5" xfId="7639"/>
    <cellStyle name="20% - 强调文字颜色 4 4 4 3 2" xfId="7640"/>
    <cellStyle name="常规 2 5 2 7" xfId="7641"/>
    <cellStyle name="输出 2 6 4 7" xfId="7642"/>
    <cellStyle name="20% - 强调文字颜色 4 2 12 2" xfId="7643"/>
    <cellStyle name="常规 2 6 2 2 4" xfId="7644"/>
    <cellStyle name="输出 2 2 4 4 2 3 2" xfId="7645"/>
    <cellStyle name="输出 2 7 4 2 4" xfId="7646"/>
    <cellStyle name="20% - 强调文字颜色 5 5 5 2 2" xfId="7647"/>
    <cellStyle name="常规 11 4 4 5 5" xfId="7648"/>
    <cellStyle name="输入 2 3 3 3 2 3" xfId="7649"/>
    <cellStyle name="60% - 强调文字颜色 2 6 2 3 2" xfId="7650"/>
    <cellStyle name="注释 2 5 2 2 5 2" xfId="7651"/>
    <cellStyle name="20% - 强调文字颜色 4 4 4 3 2 2" xfId="7652"/>
    <cellStyle name="注释 2 2 3 4 2 5" xfId="7653"/>
    <cellStyle name="20% - 强调文字颜色 4 2 7 3 3" xfId="7654"/>
    <cellStyle name="40% - 强调文字颜色 6 2 3 4 2" xfId="7655"/>
    <cellStyle name="强调文字颜色 1 2 5 3 2 2" xfId="7656"/>
    <cellStyle name="常规 4 4 6 2" xfId="7657"/>
    <cellStyle name="20% - 强调文字颜色 4 2 7 4 3" xfId="7658"/>
    <cellStyle name="40% - 强调文字颜色 6 2 3 5 2" xfId="7659"/>
    <cellStyle name="常规 4 4 7 2" xfId="7660"/>
    <cellStyle name="60% - 强调文字颜色 5 2 2 7" xfId="7661"/>
    <cellStyle name="20% - 强调文字颜色 4 2 13 2" xfId="7662"/>
    <cellStyle name="40% - 强调文字颜色 6 3 10 2 2" xfId="7663"/>
    <cellStyle name="20% - 强调文字颜色 5 5 5 3 2" xfId="7664"/>
    <cellStyle name="常规 2 6 2 3 4" xfId="7665"/>
    <cellStyle name="强调文字颜色 2 5 3 2 2 2" xfId="7666"/>
    <cellStyle name="汇总 2 3 2 9 2 5" xfId="7667"/>
    <cellStyle name="输出 2 7 4 3 4" xfId="7668"/>
    <cellStyle name="常规 11 6 3 2 4 2 2" xfId="7669"/>
    <cellStyle name="输入 2 2 2 2 3 4 2" xfId="7670"/>
    <cellStyle name="强调文字颜色 1 5 2 2 2 4" xfId="7671"/>
    <cellStyle name="20% - 强调文字颜色 5 3 4 2 3 2" xfId="7672"/>
    <cellStyle name="输入 2 2 9 3" xfId="7673"/>
    <cellStyle name="好 2 2 4 2 2 3" xfId="7674"/>
    <cellStyle name="40% - 强调文字颜色 6 3 10 3" xfId="7675"/>
    <cellStyle name="20% - 强调文字颜色 4 2 14" xfId="7676"/>
    <cellStyle name="常规 11 6 3 2 4 3" xfId="7677"/>
    <cellStyle name="输入 2 2 2 2 3 5" xfId="7678"/>
    <cellStyle name="20% - 强调文字颜色 5 5 5 4" xfId="7679"/>
    <cellStyle name="强调文字颜色 2 5 3 2 3" xfId="7680"/>
    <cellStyle name="计算 2 2 6 2 2 2" xfId="7681"/>
    <cellStyle name="输出 2 2 4 4 2 5" xfId="7682"/>
    <cellStyle name="60% - 强调文字颜色 2 6 2 5" xfId="7683"/>
    <cellStyle name="注释 2 5 2 2 7" xfId="7684"/>
    <cellStyle name="注释 2 3 3 6 2 2" xfId="7685"/>
    <cellStyle name="20% - 强调文字颜色 4 4 2 2 2 3 2" xfId="7686"/>
    <cellStyle name="差 6 3 3 2 2" xfId="7687"/>
    <cellStyle name="输入 5 4 3 4 2" xfId="7688"/>
    <cellStyle name="20% - 强调文字颜色 4 2 2 2 3 2 2 2 2" xfId="7689"/>
    <cellStyle name="60% - 强调文字颜色 6 4 2 2 3" xfId="7690"/>
    <cellStyle name="汇总 2 2 3 2 2 3 2" xfId="7691"/>
    <cellStyle name="常规 12 3 8" xfId="7692"/>
    <cellStyle name="计算 2 3 9 2 3 2" xfId="7693"/>
    <cellStyle name="汇总 4 4 3 2 2 2 2" xfId="7694"/>
    <cellStyle name="20% - 强调文字颜色 4 2 2 2 3 3" xfId="7695"/>
    <cellStyle name="注释 2 7 3 2 3" xfId="7696"/>
    <cellStyle name="差 6 4 3" xfId="7697"/>
    <cellStyle name="20% - 强调文字颜色 4 2 2 2 3 3 2" xfId="7698"/>
    <cellStyle name="注释 2 7 3 2 3 2" xfId="7699"/>
    <cellStyle name="差 6 4 3 2" xfId="7700"/>
    <cellStyle name="20% - 强调文字颜色 4 2 2 2 3 3 2 2" xfId="7701"/>
    <cellStyle name="汇总 2 2 3 3 2 3" xfId="7702"/>
    <cellStyle name="20% - 强调文字颜色 4 6 2 2 3" xfId="7703"/>
    <cellStyle name="解释性文本 6 3 6" xfId="7704"/>
    <cellStyle name="20% - 强调文字颜色 4 3 10 3 2" xfId="7705"/>
    <cellStyle name="20% - 强调文字颜色 5 2 3 2 3 2" xfId="7706"/>
    <cellStyle name="20% - 强调文字颜色 4 2 2 2 3 4" xfId="7707"/>
    <cellStyle name="20% - 强调文字颜色 4 2 2 2 4 2 2 2" xfId="7708"/>
    <cellStyle name="汇总 2 2 4 2 2 3" xfId="7709"/>
    <cellStyle name="常规 11 2 3 2 4" xfId="7710"/>
    <cellStyle name="20% - 强调文字颜色 6 3 8 3" xfId="7711"/>
    <cellStyle name="计算 2 3 9 3 2 2" xfId="7712"/>
    <cellStyle name="20% - 强调文字颜色 4 2 2 3 2 3" xfId="7713"/>
    <cellStyle name="20% - 强调文字颜色 4 2 2 3 2 3 2" xfId="7714"/>
    <cellStyle name="注释 4 2 3 2 6" xfId="7715"/>
    <cellStyle name="20% - 强调文字颜色 4 3 11 2 2" xfId="7716"/>
    <cellStyle name="20% - 强调文字颜色 5 2 3 3 2 2" xfId="7717"/>
    <cellStyle name="汇总 2 6 5 3 2 2" xfId="7718"/>
    <cellStyle name="20% - 强调文字颜色 4 2 2 3 2 4" xfId="7719"/>
    <cellStyle name="强调文字颜色 5 5 2 2 2 5" xfId="7720"/>
    <cellStyle name="20% - 强调文字颜色 4 2 2 5 4" xfId="7721"/>
    <cellStyle name="强调文字颜色 5 5 2 3 2 2 2" xfId="7722"/>
    <cellStyle name="20% - 强调文字颜色 4 2 3" xfId="7723"/>
    <cellStyle name="60% - 强调文字颜色 1 2 3 3 4" xfId="7724"/>
    <cellStyle name="汇总 2 7 3 4 2 2" xfId="7725"/>
    <cellStyle name="标题 5 3 2 2 3" xfId="7726"/>
    <cellStyle name="40% - 强调文字颜色 5 2 8" xfId="7727"/>
    <cellStyle name="40% - 强调文字颜色 6 4 3 3 2" xfId="7728"/>
    <cellStyle name="常规 6 4 5 2" xfId="7729"/>
    <cellStyle name="常规 4 4 2 5 2" xfId="7730"/>
    <cellStyle name="计算 5 2 2 3 2 3" xfId="7731"/>
    <cellStyle name="20% - 强调文字颜色 4 2 3 3 2 2 2 2" xfId="7732"/>
    <cellStyle name="汇总 3 3 2 2 2 3" xfId="7733"/>
    <cellStyle name="20% - 强调文字颜色 5 2 4 3 2 2" xfId="7734"/>
    <cellStyle name="汇总 2 6 6 3 2 2" xfId="7735"/>
    <cellStyle name="20% - 强调文字颜色 4 2 3 3 2 4" xfId="7736"/>
    <cellStyle name="常规 19 2 4 2 2" xfId="7737"/>
    <cellStyle name="40% - 强调文字颜色 2 3 6 2 4" xfId="7738"/>
    <cellStyle name="常规 24 2 4 2 2" xfId="7739"/>
    <cellStyle name="差 4 2 3 3 2" xfId="7740"/>
    <cellStyle name="60% - 强调文字颜色 4 3 2 3 3" xfId="7741"/>
    <cellStyle name="标题 4 2 2 9 2 2 2 2" xfId="7742"/>
    <cellStyle name="计算 2 3 9 2" xfId="7743"/>
    <cellStyle name="20% - 强调文字颜色 4 2 3 4 2 2 2" xfId="7744"/>
    <cellStyle name="常规 5 4 2 5" xfId="7745"/>
    <cellStyle name="常规 5 2 2 2 2 3" xfId="7746"/>
    <cellStyle name="60% - 强调文字颜色 5 3 4 2 2 2 2" xfId="7747"/>
    <cellStyle name="输入 3 2" xfId="7748"/>
    <cellStyle name="常规 2 9 2" xfId="7749"/>
    <cellStyle name="标题 4 2 2 9 2 3" xfId="7750"/>
    <cellStyle name="20% - 强调文字颜色 4 2 3 4 3" xfId="7751"/>
    <cellStyle name="20% - 强调文字颜色 4 2 3 4 3 2" xfId="7752"/>
    <cellStyle name="标题 4 2 2 9 3 2" xfId="7753"/>
    <cellStyle name="强调文字颜色 5 4 2 2 3 2 2" xfId="7754"/>
    <cellStyle name="计算 4 2 7" xfId="7755"/>
    <cellStyle name="注释 2 2 4 12" xfId="7756"/>
    <cellStyle name="强调文字颜色 5 5 2 3 2 3" xfId="7757"/>
    <cellStyle name="20% - 强调文字颜色 4 2 3 5 2" xfId="7758"/>
    <cellStyle name="标题 4 2 2 9 3 2 2" xfId="7759"/>
    <cellStyle name="计算 4 2 7 2" xfId="7760"/>
    <cellStyle name="强调文字颜色 5 5 2 3 2 3 2" xfId="7761"/>
    <cellStyle name="20% - 强调文字颜色 4 2 3 5 2 2" xfId="7762"/>
    <cellStyle name="标题 4 5 6 2" xfId="7763"/>
    <cellStyle name="注释 2 2 4 2 5 3" xfId="7764"/>
    <cellStyle name="20% - 强调文字颜色 4 2 5" xfId="7765"/>
    <cellStyle name="20% - 强调文字颜色 6 3 2 4 2 2" xfId="7766"/>
    <cellStyle name="常规 11 5 2 8 3" xfId="7767"/>
    <cellStyle name="60% - 强调文字颜色 3 4 7" xfId="7768"/>
    <cellStyle name="常规 2 18 4 2 2" xfId="7769"/>
    <cellStyle name="40% - 强调文字颜色 2 4 2" xfId="7770"/>
    <cellStyle name="标题 6 2 2 2 4" xfId="7771"/>
    <cellStyle name="20% - 强调文字颜色 4 2 5 3 2 2" xfId="7772"/>
    <cellStyle name="20% - 强调文字颜色 5 2 13 3" xfId="7773"/>
    <cellStyle name="常规 11 2 3 4" xfId="7774"/>
    <cellStyle name="60% - 强调文字颜色 1 3 2 4 2 2" xfId="7775"/>
    <cellStyle name="输出 2 2 5 2 7" xfId="7776"/>
    <cellStyle name="常规 2 19 3" xfId="7777"/>
    <cellStyle name="常规 7 3 2 4 3" xfId="7778"/>
    <cellStyle name="20% - 强调文字颜色 4 2 6 2" xfId="7779"/>
    <cellStyle name="40% - 强调文字颜色 6 3 2 2 2 2 2 2" xfId="7780"/>
    <cellStyle name="常规 2 19 4" xfId="7781"/>
    <cellStyle name="常规 7 3 2 4 4" xfId="7782"/>
    <cellStyle name="20% - 强调文字颜色 4 2 6 3" xfId="7783"/>
    <cellStyle name="20% - 强调文字颜色 4 2 6 4" xfId="7784"/>
    <cellStyle name="40% - 强调文字颜色 4 2 2 2 2 2 3 2" xfId="7785"/>
    <cellStyle name="常规 10 3 2" xfId="7786"/>
    <cellStyle name="汇总 4 6 2 2 2" xfId="7787"/>
    <cellStyle name="20% - 强调文字颜色 4 2 7" xfId="7788"/>
    <cellStyle name="常规 10 3 2 2" xfId="7789"/>
    <cellStyle name="注释 5 2 3 4" xfId="7790"/>
    <cellStyle name="汇总 4 6 2 2 2 2" xfId="7791"/>
    <cellStyle name="常规 7 3 2 5 3" xfId="7792"/>
    <cellStyle name="20% - 强调文字颜色 4 2 7 2" xfId="7793"/>
    <cellStyle name="常规 10 3 2 2 2" xfId="7794"/>
    <cellStyle name="注释 5 2 3 4 2" xfId="7795"/>
    <cellStyle name="20% - 强调文字颜色 4 2 7 2 2" xfId="7796"/>
    <cellStyle name="常规 10 3 2 4" xfId="7797"/>
    <cellStyle name="注释 5 2 3 6" xfId="7798"/>
    <cellStyle name="输出 2 2 2 4 3 2 2" xfId="7799"/>
    <cellStyle name="20% - 强调文字颜色 4 2 7 4" xfId="7800"/>
    <cellStyle name="20% - 强调文字颜色 4 2 7 4 2" xfId="7801"/>
    <cellStyle name="60% - 强调文字颜色 5 2 2 6" xfId="7802"/>
    <cellStyle name="警告文本 3 2 5 2" xfId="7803"/>
    <cellStyle name="好 2 6 2 2 2" xfId="7804"/>
    <cellStyle name="20% - 强调文字颜色 4 2 7 5" xfId="7805"/>
    <cellStyle name="40% - 强调文字颜色 5 5 2 2 2" xfId="7806"/>
    <cellStyle name="警告文本 3 2 5 2 2" xfId="7807"/>
    <cellStyle name="20% - 强调文字颜色 4 2 7 5 2" xfId="7808"/>
    <cellStyle name="60% - 强调文字颜色 5 2 3 6" xfId="7809"/>
    <cellStyle name="40% - 强调文字颜色 5 5 2 2 2 2" xfId="7810"/>
    <cellStyle name="20% - 强调文字颜色 4 2 7 5 3" xfId="7811"/>
    <cellStyle name="40% - 强调文字颜色 5 5 2 2 2 3" xfId="7812"/>
    <cellStyle name="常规 4 4 8 2" xfId="7813"/>
    <cellStyle name="警告文本 3 2 5 3" xfId="7814"/>
    <cellStyle name="好 2 6 2 2 3" xfId="7815"/>
    <cellStyle name="20% - 强调文字颜色 4 2 7 6" xfId="7816"/>
    <cellStyle name="40% - 强调文字颜色 5 5 2 2 3" xfId="7817"/>
    <cellStyle name="常规 10 3 3 3" xfId="7818"/>
    <cellStyle name="注释 5 2 4 5" xfId="7819"/>
    <cellStyle name="汇总 2 3 9 2 4" xfId="7820"/>
    <cellStyle name="40% - 强调文字颜色 6 4 2 3 2 2 2 2" xfId="7821"/>
    <cellStyle name="20% - 强调文字颜色 4 2 8 3" xfId="7822"/>
    <cellStyle name="计算 2 3 2 2 5 2" xfId="7823"/>
    <cellStyle name="20% - 强调文字颜色 4 2 9 2 2" xfId="7824"/>
    <cellStyle name="强调文字颜色 1 2 2 2 2 2 4" xfId="7825"/>
    <cellStyle name="常规 3 4 6 5" xfId="7826"/>
    <cellStyle name="20% - 强调文字颜色 6 2 5 2 2 2 2" xfId="7827"/>
    <cellStyle name="20% - 强调文字颜色 4 4 2 3" xfId="7828"/>
    <cellStyle name="20% - 强调文字颜色 5 3 5" xfId="7829"/>
    <cellStyle name="计算 2 2 3 5 2 4" xfId="7830"/>
    <cellStyle name="60% - 强调文字颜色 3 2 2 2 2 2 4" xfId="7831"/>
    <cellStyle name="60% - 强调文字颜色 3 3 2 3 2 2 2" xfId="7832"/>
    <cellStyle name="汇总 2 7 7" xfId="7833"/>
    <cellStyle name="20% - 强调文字颜色 4 2 9 2 2 2" xfId="7834"/>
    <cellStyle name="20% - 强调文字颜色 4 3 10" xfId="7835"/>
    <cellStyle name="常规 11 6 3 2 2 2 4" xfId="7836"/>
    <cellStyle name="60% - 强调文字颜色 2 5 2 2 3 2" xfId="7837"/>
    <cellStyle name="20% - 强调文字颜色 4 3 10 2" xfId="7838"/>
    <cellStyle name="60% - 强调文字颜色 2 5 2 2 3 2 2" xfId="7839"/>
    <cellStyle name="20% - 强调文字颜色 5 6 2 5" xfId="7840"/>
    <cellStyle name="20% - 强调文字颜色 4 3 10 2 2 2" xfId="7841"/>
    <cellStyle name="检查单元格 5 5 3" xfId="7842"/>
    <cellStyle name="常规 2 13 2 2 4" xfId="7843"/>
    <cellStyle name="常规 9 5 2 2" xfId="7844"/>
    <cellStyle name="40% - 强调文字颜色 1 6 2 2" xfId="7845"/>
    <cellStyle name="20% - 强调文字颜色 5 3 2 3 2 2 2 2" xfId="7846"/>
    <cellStyle name="汇总 2 7 4 3 2 2 2 2" xfId="7847"/>
    <cellStyle name="20% - 强调文字颜色 4 3 11" xfId="7848"/>
    <cellStyle name="检查单元格 5 5 3 2" xfId="7849"/>
    <cellStyle name="汇总 5 2 4 2 2 3" xfId="7850"/>
    <cellStyle name="常规 2 13 2 2 4 2" xfId="7851"/>
    <cellStyle name="汇总 4 2 3 2 2 5" xfId="7852"/>
    <cellStyle name="40% - 强调文字颜色 1 6 2 2 2" xfId="7853"/>
    <cellStyle name="强调文字颜色 5 4 4 6" xfId="7854"/>
    <cellStyle name="20% - 强调文字颜色 4 3 11 2" xfId="7855"/>
    <cellStyle name="20% - 强调文字颜色 4 3 11 3" xfId="7856"/>
    <cellStyle name="检查单元格 5 5 4" xfId="7857"/>
    <cellStyle name="常规 2 13 2 2 5" xfId="7858"/>
    <cellStyle name="常规 9 5 2 3" xfId="7859"/>
    <cellStyle name="40% - 强调文字颜色 1 6 2 3" xfId="7860"/>
    <cellStyle name="汇总 2 2 3 4 4 2" xfId="7861"/>
    <cellStyle name="20% - 强调文字颜色 4 3 12" xfId="7862"/>
    <cellStyle name="60% - 强调文字颜色 4 4 2 2 2 2 2" xfId="7863"/>
    <cellStyle name="汇总 3 4 3 5 2" xfId="7864"/>
    <cellStyle name="60% - 强调文字颜色 3 5 3 2 3 2" xfId="7865"/>
    <cellStyle name="汇总 2 2 3 4 4 2 2" xfId="7866"/>
    <cellStyle name="20% - 强调文字颜色 4 3 12 2" xfId="7867"/>
    <cellStyle name="汇总 2 4 2 5 2 4" xfId="7868"/>
    <cellStyle name="60% - 强调文字颜色 4 4 2 2 2 2 2 2" xfId="7869"/>
    <cellStyle name="输入 4 2 7" xfId="7870"/>
    <cellStyle name="20% - 强调文字颜色 4 3 12 3" xfId="7871"/>
    <cellStyle name="检查单元格 5 5 5" xfId="7872"/>
    <cellStyle name="常规 2 13 2 2 6" xfId="7873"/>
    <cellStyle name="常规 2 11 2 2 2 2 2 2" xfId="7874"/>
    <cellStyle name="40% - 强调文字颜色 1 6 2 4" xfId="7875"/>
    <cellStyle name="汇总 2 2 3 4 4 3" xfId="7876"/>
    <cellStyle name="20% - 强调文字颜色 4 3 13" xfId="7877"/>
    <cellStyle name="20% - 强调文字颜色 4 4 3 2 2 2 2" xfId="7878"/>
    <cellStyle name="注释 2 2 2 3 2 5 2" xfId="7879"/>
    <cellStyle name="百分比 2 4 3 3" xfId="7880"/>
    <cellStyle name="输入 2 3 2 2 2 3 2" xfId="7881"/>
    <cellStyle name="20% - 强调文字颜色 5 4 4 2 4" xfId="7882"/>
    <cellStyle name="20% - 强调文字颜色 5 4 4 2 2 2" xfId="7883"/>
    <cellStyle name="20% - 强调文字颜色 4 3 2 2" xfId="7884"/>
    <cellStyle name="60% - 强调文字颜色 1 2 3 4 3 2" xfId="7885"/>
    <cellStyle name="强调文字颜色 2 2 5 2 2 2" xfId="7886"/>
    <cellStyle name="标题 5 3 2 3 2 2" xfId="7887"/>
    <cellStyle name="40% - 强调文字颜色 5 3 7 2" xfId="7888"/>
    <cellStyle name="常规 11 5 2 9 2" xfId="7889"/>
    <cellStyle name="40% - 强调文字颜色 5 3 9" xfId="7890"/>
    <cellStyle name="20% - 强调文字颜色 4 3 4" xfId="7891"/>
    <cellStyle name="强调文字颜色 2 2 5 2 4" xfId="7892"/>
    <cellStyle name="注释 2 2 4 2 6 2" xfId="7893"/>
    <cellStyle name="计算 2 2 3 4 2 3" xfId="7894"/>
    <cellStyle name="20% - 强调文字颜色 4 5 4" xfId="7895"/>
    <cellStyle name="输出 2 2 2 2 8 2 3" xfId="7896"/>
    <cellStyle name="40% - 强调文字颜色 5 3 7 2 2" xfId="7897"/>
    <cellStyle name="20% - 强调文字颜色 4 3 2 2 2" xfId="7898"/>
    <cellStyle name="常规 2 3 5 2 2 4" xfId="7899"/>
    <cellStyle name="40% - 强调文字颜色 5 3 9 2" xfId="7900"/>
    <cellStyle name="常规 7 3 3 2 3" xfId="7901"/>
    <cellStyle name="20% - 强调文字颜色 4 3 4 2" xfId="7902"/>
    <cellStyle name="注释 2 2 4 2 6 2 2" xfId="7903"/>
    <cellStyle name="计算 2 2 3 4 2 3 2" xfId="7904"/>
    <cellStyle name="20% - 强调文字颜色 6 5 4" xfId="7905"/>
    <cellStyle name="常规 28 2 2 6" xfId="7906"/>
    <cellStyle name="40% - 强调文字颜色 5 3 9 2 2" xfId="7907"/>
    <cellStyle name="常规 7 3 3 2 3 2" xfId="7908"/>
    <cellStyle name="20% - 强调文字颜色 4 3 4 2 2" xfId="7909"/>
    <cellStyle name="40% - 强调文字颜色 6 5 2 3 2 3" xfId="7910"/>
    <cellStyle name="常规 7 3 5 2 3" xfId="7911"/>
    <cellStyle name="20% - 强调文字颜色 4 5 4 2" xfId="7912"/>
    <cellStyle name="适中 3 6" xfId="7913"/>
    <cellStyle name="40% - 强调文字颜色 5 3 7 2 2 2" xfId="7914"/>
    <cellStyle name="常规 3 5 8 4" xfId="7915"/>
    <cellStyle name="20% - 强调文字颜色 4 3 2 2 2 2" xfId="7916"/>
    <cellStyle name="计算 2 6 3 3 2 4" xfId="7917"/>
    <cellStyle name="强调文字颜色 6 2 4 2 5" xfId="7918"/>
    <cellStyle name="20% - 强调文字颜色 4 3 4 2 2 2" xfId="7919"/>
    <cellStyle name="常规 7 5 5 2 3" xfId="7920"/>
    <cellStyle name="20% - 强调文字颜色 6 5 4 2" xfId="7921"/>
    <cellStyle name="20% - 强调文字颜色 4 5 4 2 2" xfId="7922"/>
    <cellStyle name="适中 3 6 2" xfId="7923"/>
    <cellStyle name="40% - 强调文字颜色 6 5 2 3 2 3 2" xfId="7924"/>
    <cellStyle name="常规 2 15 2 2 2 4" xfId="7925"/>
    <cellStyle name="20% - 强调文字颜色 4 3 2 2 2 2 2" xfId="7926"/>
    <cellStyle name="20% - 强调文字颜色 4 3 4 2 2 2 2" xfId="7927"/>
    <cellStyle name="警告文本 4 2 3 4" xfId="7928"/>
    <cellStyle name="常规 2 17 2 2 2 4" xfId="7929"/>
    <cellStyle name="20% - 强调文字颜色 6 5 4 2 2" xfId="7930"/>
    <cellStyle name="20% - 强调文字颜色 4 3 2 2 2 2 2 2" xfId="7931"/>
    <cellStyle name="输入 2 4 3 2 2 3" xfId="7932"/>
    <cellStyle name="适中 3 6 2 2" xfId="7933"/>
    <cellStyle name="强调文字颜色 1 2 2 4 3 3" xfId="7934"/>
    <cellStyle name="20% - 强调文字颜色 4 5 4 2 2 2" xfId="7935"/>
    <cellStyle name="注释 2 3 3 3 2 5" xfId="7936"/>
    <cellStyle name="检查单元格 2 2 2 3 3 2 2" xfId="7937"/>
    <cellStyle name="检查单元格 5 2 4 3 2" xfId="7938"/>
    <cellStyle name="20% - 强调文字颜色 4 3 4 2 3" xfId="7939"/>
    <cellStyle name="20% - 强调文字颜色 6 5 5" xfId="7940"/>
    <cellStyle name="常规 11 6 2 2 3 2" xfId="7941"/>
    <cellStyle name="常规 3 5 8 5" xfId="7942"/>
    <cellStyle name="20% - 强调文字颜色 4 5 4 3" xfId="7943"/>
    <cellStyle name="适中 3 7" xfId="7944"/>
    <cellStyle name="输入 3 2 2 2 2 2" xfId="7945"/>
    <cellStyle name="40% - 强调文字颜色 6 5 2 3 2 4" xfId="7946"/>
    <cellStyle name="20% - 强调文字颜色 4 3 2 2 2 3" xfId="7947"/>
    <cellStyle name="20% - 强调文字颜色 4 3 4 2 3 2" xfId="7948"/>
    <cellStyle name="汇总 2 3 2 5 2 2 2 3" xfId="7949"/>
    <cellStyle name="20% - 强调文字颜色 6 5 5 2" xfId="7950"/>
    <cellStyle name="常规 2 15 2 2 3 4" xfId="7951"/>
    <cellStyle name="20% - 强调文字颜色 4 3 2 2 2 3 2" xfId="7952"/>
    <cellStyle name="60% - 强调文字颜色 3 6 2 3" xfId="7953"/>
    <cellStyle name="注释 2 6 2 2 5" xfId="7954"/>
    <cellStyle name="常规 11 6 2 2 3 2 2" xfId="7955"/>
    <cellStyle name="强调文字颜色 1 4 2 7" xfId="7956"/>
    <cellStyle name="20% - 强调文字颜色 4 5 4 3 2" xfId="7957"/>
    <cellStyle name="适中 3 7 2" xfId="7958"/>
    <cellStyle name="输入 3 2 2 2 2 2 2" xfId="7959"/>
    <cellStyle name="汇总 2 2 2 8 2 5" xfId="7960"/>
    <cellStyle name="20% - 强调文字颜色 4 3 4 2 4" xfId="7961"/>
    <cellStyle name="20% - 强调文字颜色 6 5 6" xfId="7962"/>
    <cellStyle name="常规 11 6 2 2 3 3" xfId="7963"/>
    <cellStyle name="适中 3 8" xfId="7964"/>
    <cellStyle name="40% - 强调文字颜色 6 3 8 2 2 2" xfId="7965"/>
    <cellStyle name="20% - 强调文字颜色 4 5 4 4" xfId="7966"/>
    <cellStyle name="输入 3 2 2 2 2 3" xfId="7967"/>
    <cellStyle name="20% - 强调文字颜色 5 3 3 2 2 2" xfId="7968"/>
    <cellStyle name="汇总 2 7 5 2 2 2" xfId="7969"/>
    <cellStyle name="20% - 强调文字颜色 4 3 2 2 2 4" xfId="7970"/>
    <cellStyle name="20% - 强调文字颜色 4 3 5" xfId="7971"/>
    <cellStyle name="强调文字颜色 2 2 5 2 5" xfId="7972"/>
    <cellStyle name="注释 2 2 4 2 6 3" xfId="7973"/>
    <cellStyle name="计算 2 2 3 4 2 4" xfId="7974"/>
    <cellStyle name="20% - 强调文字颜色 6 3 2 4 3 2" xfId="7975"/>
    <cellStyle name="常规 11 5 2 9 3" xfId="7976"/>
    <cellStyle name="40% - 强调文字颜色 5 3 7 3" xfId="7977"/>
    <cellStyle name="20% - 强调文字颜色 4 3 2 3" xfId="7978"/>
    <cellStyle name="强调文字颜色 2 2 5 2 2 3" xfId="7979"/>
    <cellStyle name="60% - 强调文字颜色 1 4 2 3 2" xfId="7980"/>
    <cellStyle name="20% - 强调文字颜色 4 6 4 2" xfId="7981"/>
    <cellStyle name="20% - 强调文字颜色 4 3 2 3 2 2" xfId="7982"/>
    <cellStyle name="20% - 强调文字颜色 4 3 5 2 2" xfId="7983"/>
    <cellStyle name="常规 11 6 2 3 3 2" xfId="7984"/>
    <cellStyle name="60% - 强调文字颜色 1 4 2 3 3" xfId="7985"/>
    <cellStyle name="20% - 强调文字颜色 4 6 4 3" xfId="7986"/>
    <cellStyle name="输入 3 2 2 3 2 2" xfId="7987"/>
    <cellStyle name="20% - 强调文字颜色 4 3 2 3 2 3" xfId="7988"/>
    <cellStyle name="常规 11 6 2 3 3 3" xfId="7989"/>
    <cellStyle name="60% - 强调文字颜色 1 4 2 3 4" xfId="7990"/>
    <cellStyle name="20% - 强调文字颜色 4 6 4 4" xfId="7991"/>
    <cellStyle name="输入 3 2 2 3 2 3" xfId="7992"/>
    <cellStyle name="汇总 2 2 2 2 6 2 3 2" xfId="7993"/>
    <cellStyle name="20% - 强调文字颜色 5 3 3 3 2 2" xfId="7994"/>
    <cellStyle name="汇总 2 7 5 3 2 2" xfId="7995"/>
    <cellStyle name="20% - 强调文字颜色 4 3 2 3 2 4" xfId="7996"/>
    <cellStyle name="60% - 强调文字颜色 1 4 2 4 2" xfId="7997"/>
    <cellStyle name="20% - 强调文字颜色 4 6 5 2" xfId="7998"/>
    <cellStyle name="20% - 强调文字颜色 4 3 2 3 3 2" xfId="7999"/>
    <cellStyle name="20% - 强调文字颜色 4 3 5 3 2" xfId="8000"/>
    <cellStyle name="20% - 强调文字颜色 4 3 6" xfId="8001"/>
    <cellStyle name="注释 2 2 4 2 6 4" xfId="8002"/>
    <cellStyle name="计算 2 2 3 4 2 5" xfId="8003"/>
    <cellStyle name="常规 11 2 2 3 3 2" xfId="8004"/>
    <cellStyle name="常规 12 3 4 2 2" xfId="8005"/>
    <cellStyle name="计算 2 5 2 2 5 2" xfId="8006"/>
    <cellStyle name="20% - 强调文字颜色 6 2 9 2 2" xfId="8007"/>
    <cellStyle name="标题 4 2 2 2 3 2 2 2" xfId="8008"/>
    <cellStyle name="20% - 强调文字颜色 4 3 2 4" xfId="8009"/>
    <cellStyle name="常规 7 3 3 4 3" xfId="8010"/>
    <cellStyle name="20% - 强调文字颜色 4 3 6 2" xfId="8011"/>
    <cellStyle name="20% - 强调文字颜色 6 2 9 2 2 2" xfId="8012"/>
    <cellStyle name="常规 2 7 2 10" xfId="8013"/>
    <cellStyle name="60% - 强调文字颜色 1 4 3 3" xfId="8014"/>
    <cellStyle name="标题 4 2 2 2 3 2 2 2 2" xfId="8015"/>
    <cellStyle name="20% - 强调文字颜色 4 3 2 4 2" xfId="8016"/>
    <cellStyle name="60% - 强调文字颜色 1 4 3 3 2" xfId="8017"/>
    <cellStyle name="20% - 强调文字颜色 4 3 2 4 2 2" xfId="8018"/>
    <cellStyle name="20% - 强调文字颜色 4 3 6 2 2" xfId="8019"/>
    <cellStyle name="常规 3 2 2 2 7" xfId="8020"/>
    <cellStyle name="60% - 强调文字颜色 1 4 3 3 2 2" xfId="8021"/>
    <cellStyle name="20% - 强调文字颜色 4 3 2 4 2 2 2" xfId="8022"/>
    <cellStyle name="常规 4 10 2 5" xfId="8023"/>
    <cellStyle name="20% - 强调文字颜色 4 3 6 2 2 2" xfId="8024"/>
    <cellStyle name="20% - 强调文字颜色 4 3 2 4 3 2" xfId="8025"/>
    <cellStyle name="60% - 强调文字颜色 5 5 2 4 2 2 2" xfId="8026"/>
    <cellStyle name="20% - 强调文字颜色 4 3 6 3 2" xfId="8027"/>
    <cellStyle name="常规 11 4 2 4 3 2 2 2 2" xfId="8028"/>
    <cellStyle name="常规 3 4 2 3 3 2 2" xfId="8029"/>
    <cellStyle name="20% - 强调文字颜色 4 3 2 5" xfId="8030"/>
    <cellStyle name="常规 12 3 4 2 3" xfId="8031"/>
    <cellStyle name="40% - 强调文字颜色 4 3 2 3 2 2 2 2" xfId="8032"/>
    <cellStyle name="常规 10 4 2" xfId="8033"/>
    <cellStyle name="汇总 4 6 2 3 2" xfId="8034"/>
    <cellStyle name="汇总 2 3 5 3 2 2" xfId="8035"/>
    <cellStyle name="20% - 强调文字颜色 4 3 7" xfId="8036"/>
    <cellStyle name="60% - 强调文字颜色 1 4 4 3" xfId="8037"/>
    <cellStyle name="适中 11" xfId="8038"/>
    <cellStyle name="强调文字颜色 5 5 3 2 2 3" xfId="8039"/>
    <cellStyle name="20% - 强调文字颜色 4 3 2 5 2" xfId="8040"/>
    <cellStyle name="常规 10 4 2 2" xfId="8041"/>
    <cellStyle name="注释 5 3 3 4" xfId="8042"/>
    <cellStyle name="汇总 2 4 6 2 2 3" xfId="8043"/>
    <cellStyle name="汇总 2 2 5 2 2 2 4" xfId="8044"/>
    <cellStyle name="常规 7 3 3 5 3" xfId="8045"/>
    <cellStyle name="汇总 2 3 5 3 2 2 2" xfId="8046"/>
    <cellStyle name="20% - 强调文字颜色 4 3 7 2" xfId="8047"/>
    <cellStyle name="60% - 强调文字颜色 1 4 4 3 2" xfId="8048"/>
    <cellStyle name="20% - 强调文字颜色 4 3 2 5 2 2" xfId="8049"/>
    <cellStyle name="常规 10 4 2 2 2" xfId="8050"/>
    <cellStyle name="注释 5 3 3 4 2" xfId="8051"/>
    <cellStyle name="20% - 强调文字颜色 4 3 7 2 2" xfId="8052"/>
    <cellStyle name="20% - 强调文字颜色 4 3 3" xfId="8053"/>
    <cellStyle name="60% - 强调文字颜色 1 2 3 4 4" xfId="8054"/>
    <cellStyle name="强调文字颜色 2 2 5 2 3" xfId="8055"/>
    <cellStyle name="计算 2 2 3 4 2 2" xfId="8056"/>
    <cellStyle name="标题 5 3 2 3 3" xfId="8057"/>
    <cellStyle name="40% - 强调文字颜色 5 3 8" xfId="8058"/>
    <cellStyle name="40% - 强调文字颜色 5 3 8 2" xfId="8059"/>
    <cellStyle name="20% - 强调文字颜色 4 3 3 2" xfId="8060"/>
    <cellStyle name="强调文字颜色 2 2 5 2 3 2" xfId="8061"/>
    <cellStyle name="计算 2 2 3 4 2 2 2" xfId="8062"/>
    <cellStyle name="20% - 强调文字颜色 4 4 4" xfId="8063"/>
    <cellStyle name="强调文字颜色 2 2 5 3 4" xfId="8064"/>
    <cellStyle name="注释 2 2 4 2 7 2" xfId="8065"/>
    <cellStyle name="计算 2 2 3 4 3 3" xfId="8066"/>
    <cellStyle name="20% - 强调文字颜色 5 5 4" xfId="8067"/>
    <cellStyle name="输出 2 2 2 2 9 2 3" xfId="8068"/>
    <cellStyle name="汇总 2 9 6" xfId="8069"/>
    <cellStyle name="40% - 强调文字颜色 5 3 8 2 2" xfId="8070"/>
    <cellStyle name="20% - 强调文字颜色 4 3 3 2 2" xfId="8071"/>
    <cellStyle name="计算 2 2 3 4 2 2 2 2" xfId="8072"/>
    <cellStyle name="40% - 强调文字颜色 6 5 2 2 2 3" xfId="8073"/>
    <cellStyle name="注释 2 2 4 2 7 2 2" xfId="8074"/>
    <cellStyle name="常规 7 3 4 2 3" xfId="8075"/>
    <cellStyle name="20% - 强调文字颜色 4 4 4 2" xfId="8076"/>
    <cellStyle name="常规 16 3 2 2 3" xfId="8077"/>
    <cellStyle name="常规 21 3 2 2 3" xfId="8078"/>
    <cellStyle name="20% - 强调文字颜色 4 4 4 4" xfId="8079"/>
    <cellStyle name="40% - 强调文字颜色 2 3 2 5 2" xfId="8080"/>
    <cellStyle name="解释性文本 4 2" xfId="8081"/>
    <cellStyle name="检查单元格 2 2 2 3 2 2 3" xfId="8082"/>
    <cellStyle name="检查单元格 5 2 3 3 3" xfId="8083"/>
    <cellStyle name="20% - 强调文字颜色 4 3 3 2 4" xfId="8084"/>
    <cellStyle name="20% - 强调文字颜色 5 5 6" xfId="8085"/>
    <cellStyle name="标题 1 5 2 4 2" xfId="8086"/>
    <cellStyle name="40% - 强调文字颜色 5 3 8 3" xfId="8087"/>
    <cellStyle name="20% - 强调文字颜色 4 3 3 3" xfId="8088"/>
    <cellStyle name="计算 2 2 3 4 2 2 3" xfId="8089"/>
    <cellStyle name="20% - 强调文字颜色 4 4 5" xfId="8090"/>
    <cellStyle name="注释 2 2 4 2 7 3" xfId="8091"/>
    <cellStyle name="计算 2 2 3 4 3 4" xfId="8092"/>
    <cellStyle name="40% - 强调文字颜色 3 5 2 3 2 2 2" xfId="8093"/>
    <cellStyle name="注释 2 5 2 4 3 2 2" xfId="8094"/>
    <cellStyle name="60% - 强调文字颜色 1 5 2 3" xfId="8095"/>
    <cellStyle name="20% - 强调文字颜色 5 6 4" xfId="8096"/>
    <cellStyle name="20% - 强调文字颜色 4 3 3 3 2" xfId="8097"/>
    <cellStyle name="40% - 强调文字颜色 3 5 2 3 2 2 2 2" xfId="8098"/>
    <cellStyle name="注释 2 5 2 4 3 2 2 2" xfId="8099"/>
    <cellStyle name="输出 2 2 3 3 2 3" xfId="8100"/>
    <cellStyle name="常规 7 3 4 3 3" xfId="8101"/>
    <cellStyle name="20% - 强调文字颜色 4 4 5 2" xfId="8102"/>
    <cellStyle name="60% - 强调文字颜色 6 3 2 2 2 4" xfId="8103"/>
    <cellStyle name="常规 3 4 9 4" xfId="8104"/>
    <cellStyle name="注释 2 3 9 2 3" xfId="8105"/>
    <cellStyle name="40% - 强调文字颜色 1 2 5 2" xfId="8106"/>
    <cellStyle name="常规 2 3 3 2 2 3 2" xfId="8107"/>
    <cellStyle name="常规 3 2 2 2 8" xfId="8108"/>
    <cellStyle name="20% - 强调文字颜色 4 3 6 2 2 3" xfId="8109"/>
    <cellStyle name="20% - 强调文字颜色 6 5 2 3 2 2" xfId="8110"/>
    <cellStyle name="标题 1 2 12" xfId="8111"/>
    <cellStyle name="40% - 强调文字颜色 6 3 2 3 2 2" xfId="8112"/>
    <cellStyle name="常规 5 3 5 2 2" xfId="8113"/>
    <cellStyle name="20% - 强调文字颜色 4 3 6 2 3 2" xfId="8114"/>
    <cellStyle name="20% - 强调文字颜色 4 3 6 2 4" xfId="8115"/>
    <cellStyle name="常规 5 3 5 3" xfId="8116"/>
    <cellStyle name="计算 5 6 3 2" xfId="8117"/>
    <cellStyle name="汇总 2 2 4 2 3 3 2 2 2" xfId="8118"/>
    <cellStyle name="40% - 强调文字颜色 6 3 2 3 3" xfId="8119"/>
    <cellStyle name="40% - 强调文字颜色 1 3 5 2" xfId="8120"/>
    <cellStyle name="20% - 强调文字颜色 4 3 6 3 2 3" xfId="8121"/>
    <cellStyle name="20% - 强调文字颜色 6 5 2 4 2 2" xfId="8122"/>
    <cellStyle name="40% - 强调文字颜色 1 3 5 3" xfId="8123"/>
    <cellStyle name="解释性文本 2 3 3 2 2" xfId="8124"/>
    <cellStyle name="常规 9 2 5 3" xfId="8125"/>
    <cellStyle name="60% - 强调文字颜色 5 3 6 2 2" xfId="8126"/>
    <cellStyle name="常规 2 4 4 3 4 2" xfId="8127"/>
    <cellStyle name="输出 2 2 4 2 4 4 2 2" xfId="8128"/>
    <cellStyle name="常规 11 4 2 3 2 2" xfId="8129"/>
    <cellStyle name="20% - 强调文字颜色 4 3 6 3 2 4" xfId="8130"/>
    <cellStyle name="60% - 强调文字颜色 1 5 2 3 2 2" xfId="8131"/>
    <cellStyle name="警告文本 2 3 8" xfId="8132"/>
    <cellStyle name="20% - 强调文字颜色 5 6 4 2 2" xfId="8133"/>
    <cellStyle name="20% - 强调文字颜色 4 4 5 2 2 2" xfId="8134"/>
    <cellStyle name="标题 4 6 3 4" xfId="8135"/>
    <cellStyle name="注释 2 2 4 3 2 5" xfId="8136"/>
    <cellStyle name="20% - 强调文字颜色 4 3 6 3 3" xfId="8137"/>
    <cellStyle name="40% - 强调文字颜色 6 3 2 4 2" xfId="8138"/>
    <cellStyle name="常规 5 3 6 2" xfId="8139"/>
    <cellStyle name="常规 2 11 2 3 2 2" xfId="8140"/>
    <cellStyle name="输出 2 2 3 2 3 4 4" xfId="8141"/>
    <cellStyle name="常规 3 2 2 3 3 2 2" xfId="8142"/>
    <cellStyle name="20% - 强调文字颜色 4 3 6 3 4" xfId="8143"/>
    <cellStyle name="常规 5 3 6 3" xfId="8144"/>
    <cellStyle name="强调文字颜色 3 4 2 3 2 2" xfId="8145"/>
    <cellStyle name="计算 5 6 4 2" xfId="8146"/>
    <cellStyle name="40% - 强调文字颜色 6 3 2 4 3" xfId="8147"/>
    <cellStyle name="常规 11 4 2 2 3 2 2 2 2" xfId="8148"/>
    <cellStyle name="20% - 强调文字颜色 6 3 2 2" xfId="8149"/>
    <cellStyle name="常规 2 11 2 3 2 3" xfId="8150"/>
    <cellStyle name="常规 3 2 2 3 3 2 3" xfId="8151"/>
    <cellStyle name="20% - 强调文字颜色 4 3 6 3 5" xfId="8152"/>
    <cellStyle name="40% - 强调文字颜色 6 3 2 4 4" xfId="8153"/>
    <cellStyle name="常规 5 3 6 4" xfId="8154"/>
    <cellStyle name="强调文字颜色 3 4 2 3 2 3" xfId="8155"/>
    <cellStyle name="注释 2 2 2 3 3 2 4" xfId="8156"/>
    <cellStyle name="检查单元格 3 8" xfId="8157"/>
    <cellStyle name="40% - 强调文字颜色 3 2 2 2 2 2 4" xfId="8158"/>
    <cellStyle name="40% - 强调文字颜色 3 3 2 3 2 2 2" xfId="8159"/>
    <cellStyle name="注释 2 3 2 4 3 2 2" xfId="8160"/>
    <cellStyle name="40% - 强调文字颜色 3 4 4 2 4" xfId="8161"/>
    <cellStyle name="常规 25 3 2 2 2" xfId="8162"/>
    <cellStyle name="常规 30 3 2 2 2" xfId="8163"/>
    <cellStyle name="标题 2 5 2 2 2 2 2" xfId="8164"/>
    <cellStyle name="20% - 强调文字颜色 4 3 6 4 2" xfId="8165"/>
    <cellStyle name="20% - 强调文字颜色 4 3 6 4 3" xfId="8166"/>
    <cellStyle name="40% - 强调文字颜色 6 3 2 5 2" xfId="8167"/>
    <cellStyle name="常规 5 3 7 2" xfId="8168"/>
    <cellStyle name="20% - 强调文字颜色 4 3 6 5 3" xfId="8169"/>
    <cellStyle name="标题 3 5 3 2 2 2" xfId="8170"/>
    <cellStyle name="输出 2 2 3 2 3 7" xfId="8171"/>
    <cellStyle name="注释 2 2 3 2 2 3 2 2" xfId="8172"/>
    <cellStyle name="20% - 强调文字颜色 4 3 6 6" xfId="8173"/>
    <cellStyle name="常规 10 4 4" xfId="8174"/>
    <cellStyle name="强调文字颜色 1 3 2 4 2" xfId="8175"/>
    <cellStyle name="20% - 强调文字颜色 4 3 9" xfId="8176"/>
    <cellStyle name="汇总 2 2 2 7 2 2 2" xfId="8177"/>
    <cellStyle name="20% - 强调文字颜色 5 4 4 3 2" xfId="8178"/>
    <cellStyle name="20% - 强调文字颜色 4 4 3 2 3 2" xfId="8179"/>
    <cellStyle name="注释 2 2 2 3 3 5" xfId="8180"/>
    <cellStyle name="40% - 强调文字颜色 4 2 3 2 2 3" xfId="8181"/>
    <cellStyle name="40% - 强调文字颜色 5 4 7" xfId="8182"/>
    <cellStyle name="20% - 强调文字颜色 4 4 2" xfId="8183"/>
    <cellStyle name="注释 2 3 2 2 3 2 3" xfId="8184"/>
    <cellStyle name="强调文字颜色 2 2 5 3 2" xfId="8185"/>
    <cellStyle name="20% - 强调文字颜色 5 3 4" xfId="8186"/>
    <cellStyle name="计算 2 2 3 5 2 3" xfId="8187"/>
    <cellStyle name="60% - 强调文字颜色 3 2 2 2 2 2 3" xfId="8188"/>
    <cellStyle name="40% - 强调文字颜色 6 3 9" xfId="8189"/>
    <cellStyle name="常规 10 2 2 3 5" xfId="8190"/>
    <cellStyle name="常规 3 4 6 4" xfId="8191"/>
    <cellStyle name="20% - 强调文字颜色 4 4 2 2" xfId="8192"/>
    <cellStyle name="强调文字颜色 2 2 5 3 2 2" xfId="8193"/>
    <cellStyle name="20% - 强调文字颜色 5 3 4 2 2 2" xfId="8194"/>
    <cellStyle name="输入 2 2 8 3" xfId="8195"/>
    <cellStyle name="常规 11 6 3 2 3 3" xfId="8196"/>
    <cellStyle name="输入 2 2 2 2 2 5" xfId="8197"/>
    <cellStyle name="20% - 强调文字颜色 5 5 4 4" xfId="8198"/>
    <cellStyle name="输入 3 2 3 2 2 3" xfId="8199"/>
    <cellStyle name="20% - 强调文字颜色 4 4 4 2 4" xfId="8200"/>
    <cellStyle name="20% - 强调文字颜色 4 4 2 2 2 2 2" xfId="8201"/>
    <cellStyle name="20% - 强调文字颜色 5 3 4 2 2 2 2" xfId="8202"/>
    <cellStyle name="常规 2 4 4 7" xfId="8203"/>
    <cellStyle name="输入 2 2 8 3 2" xfId="8204"/>
    <cellStyle name="计算 2 7 2 6" xfId="8205"/>
    <cellStyle name="20% - 强调文字颜色 4 4 2 2 2 2 2 2" xfId="8206"/>
    <cellStyle name="20% - 强调文字颜色 5 3 4 2 3" xfId="8207"/>
    <cellStyle name="汇总 2 2 4 2 5 5" xfId="8208"/>
    <cellStyle name="注释 2 3 3 6 2" xfId="8209"/>
    <cellStyle name="20% - 强调文字颜色 4 4 2 2 2 3" xfId="8210"/>
    <cellStyle name="常规 11 6 3 3 3 3" xfId="8211"/>
    <cellStyle name="输入 2 2 2 3 2 5" xfId="8212"/>
    <cellStyle name="60% - 强调文字颜色 1 5 2 3 4" xfId="8213"/>
    <cellStyle name="20% - 强调文字颜色 5 6 4 4" xfId="8214"/>
    <cellStyle name="输入 3 2 3 3 2 3" xfId="8215"/>
    <cellStyle name="输入 2 3 8 3" xfId="8216"/>
    <cellStyle name="汇总 2 2 2 2 7 2 3 2" xfId="8217"/>
    <cellStyle name="20% - 强调文字颜色 5 3 4 3 2 2" xfId="8218"/>
    <cellStyle name="20% - 强调文字颜色 4 4 2 2 3 2 2" xfId="8219"/>
    <cellStyle name="40% - 强调文字颜色 4 2 2 2 2 3 2" xfId="8220"/>
    <cellStyle name="常规 4 5 2 3 2 5" xfId="8221"/>
    <cellStyle name="常规 2 3 6 2 2 6" xfId="8222"/>
    <cellStyle name="40% - 强调文字颜色 6 3 9 4" xfId="8223"/>
    <cellStyle name="20% - 强调文字颜色 5 3 4 4" xfId="8224"/>
    <cellStyle name="20% - 强调文字颜色 4 4 2 2 4" xfId="8225"/>
    <cellStyle name="常规 7 4 3 3 3" xfId="8226"/>
    <cellStyle name="20% - 强调文字颜色 5 3 5 2" xfId="8227"/>
    <cellStyle name="常规 4 3 9 4" xfId="8228"/>
    <cellStyle name="60% - 强调文字颜色 3 3 2 3 2 2 2 2" xfId="8229"/>
    <cellStyle name="汇总 2 7 7 2" xfId="8230"/>
    <cellStyle name="60% - 强调文字颜色 2 4 2 3" xfId="8231"/>
    <cellStyle name="20% - 强调文字颜色 4 4 2 3 2" xfId="8232"/>
    <cellStyle name="常规 2 4 2 2 4" xfId="8233"/>
    <cellStyle name="输出 2 2 4 2 2 3 2" xfId="8234"/>
    <cellStyle name="输出 2 5 4 2 4" xfId="8235"/>
    <cellStyle name="20% - 强调文字颜色 5 3 5 2 2" xfId="8236"/>
    <cellStyle name="汇总 2 4 11" xfId="8237"/>
    <cellStyle name="计算 7 4 3" xfId="8238"/>
    <cellStyle name="60% - 强调文字颜色 2 4 2 3 2" xfId="8239"/>
    <cellStyle name="20% - 强调文字颜色 4 4 2 3 2 2" xfId="8240"/>
    <cellStyle name="常规 2 4 2 2 4 2" xfId="8241"/>
    <cellStyle name="输出 2 2 4 2 2 3 2 2" xfId="8242"/>
    <cellStyle name="20% - 强调文字颜色 5 3 5 2 2 2" xfId="8243"/>
    <cellStyle name="常规 11 6 4 2 3 3" xfId="8244"/>
    <cellStyle name="输入 2 2 3 2 2 5" xfId="8245"/>
    <cellStyle name="20% - 强调文字颜色 6 5 4 4" xfId="8246"/>
    <cellStyle name="20% - 强调文字颜色 4 5 4 2 4" xfId="8247"/>
    <cellStyle name="适中 3 6 4" xfId="8248"/>
    <cellStyle name="60% - 强调文字颜色 2 4 2 3 2 2" xfId="8249"/>
    <cellStyle name="20% - 强调文字颜色 4 4 2 3 2 2 2" xfId="8250"/>
    <cellStyle name="60% - 强调文字颜色 2 4 2 3 2 2 2" xfId="8251"/>
    <cellStyle name="40% - 强调文字颜色 3 3 5" xfId="8252"/>
    <cellStyle name="适中 2 2 2 2 3 4" xfId="8253"/>
    <cellStyle name="汇总 4 2 6 4" xfId="8254"/>
    <cellStyle name="20% - 强调文字颜色 4 4 2 3 2 2 2 2" xfId="8255"/>
    <cellStyle name="标题 4 2 2 2 3 3 2 2" xfId="8256"/>
    <cellStyle name="20% - 强调文字颜色 4 4 2 4" xfId="8257"/>
    <cellStyle name="40% - 强调文字颜色 2 3 2 3 2" xfId="8258"/>
    <cellStyle name="解释性文本 2 2" xfId="8259"/>
    <cellStyle name="20% - 强调文字颜色 5 3 6" xfId="8260"/>
    <cellStyle name="标题 1 5 2 2 2" xfId="8261"/>
    <cellStyle name="40% - 强调文字颜色 2 3 2 3 2 2" xfId="8262"/>
    <cellStyle name="解释性文本 2 2 2" xfId="8263"/>
    <cellStyle name="60% - 强调文字颜色 2 4 3 3" xfId="8264"/>
    <cellStyle name="60% - 强调文字颜色 5 2 5" xfId="8265"/>
    <cellStyle name="20% - 强调文字颜色 4 4 2 4 2" xfId="8266"/>
    <cellStyle name="20% - 强调文字颜色 5 3 6 2" xfId="8267"/>
    <cellStyle name="标题 1 5 2 2 2 2" xfId="8268"/>
    <cellStyle name="40% - 强调文字颜色 2 3 2 3 2 2 2" xfId="8269"/>
    <cellStyle name="解释性文本 2 2 2 2" xfId="8270"/>
    <cellStyle name="60% - 强调文字颜色 2 4 3 3 2" xfId="8271"/>
    <cellStyle name="60% - 强调文字颜色 5 2 5 2" xfId="8272"/>
    <cellStyle name="40% - 强调文字颜色 2 2 2 2 2 2 4" xfId="8273"/>
    <cellStyle name="20% - 强调文字颜色 4 4 2 4 2 2" xfId="8274"/>
    <cellStyle name="常规 2 4 3 2 4" xfId="8275"/>
    <cellStyle name="输出 2 2 4 2 3 3 2" xfId="8276"/>
    <cellStyle name="输出 2 5 5 2 4" xfId="8277"/>
    <cellStyle name="标题 1 5 2 2 2 2 2" xfId="8278"/>
    <cellStyle name="汇总 6 7" xfId="8279"/>
    <cellStyle name="20% - 强调文字颜色 5 3 6 2 2" xfId="8280"/>
    <cellStyle name="40% - 强调文字颜色 2 3 2 3 2 4" xfId="8281"/>
    <cellStyle name="输出 2 6 2 2 2 2 2" xfId="8282"/>
    <cellStyle name="解释性文本 2 2 4" xfId="8283"/>
    <cellStyle name="40% - 强调文字颜色 3 3 3 3 2 2" xfId="8284"/>
    <cellStyle name="注释 2 3 3 4 3 2" xfId="8285"/>
    <cellStyle name="60% - 强调文字颜色 5 2 7" xfId="8286"/>
    <cellStyle name="20% - 强调文字颜色 4 4 2 4 4" xfId="8287"/>
    <cellStyle name="40% - 强调文字颜色 4 2 2" xfId="8288"/>
    <cellStyle name="计算 6 2 5 2" xfId="8289"/>
    <cellStyle name="标题 2 5 3 2 2 2" xfId="8290"/>
    <cellStyle name="注释 2 2 2 2 2 3 2 2" xfId="8291"/>
    <cellStyle name="注释 6 3 2 6" xfId="8292"/>
    <cellStyle name="20% - 强调文字颜色 5 3 6 4" xfId="8293"/>
    <cellStyle name="20% - 强调文字颜色 4 4 2 5" xfId="8294"/>
    <cellStyle name="40% - 强调文字颜色 2 3 2 3 3" xfId="8295"/>
    <cellStyle name="汇总 6 3 2 2 3 2" xfId="8296"/>
    <cellStyle name="解释性文本 2 3" xfId="8297"/>
    <cellStyle name="常规 11 4 2" xfId="8298"/>
    <cellStyle name="汇总 2 7 9" xfId="8299"/>
    <cellStyle name="汇总 2 3 5 4 2 2" xfId="8300"/>
    <cellStyle name="20% - 强调文字颜色 5 3 7" xfId="8301"/>
    <cellStyle name="60% - 强调文字颜色 3 4 2 4 2 2 2" xfId="8302"/>
    <cellStyle name="标题 1 5 2 2 3" xfId="8303"/>
    <cellStyle name="40% - 强调文字颜色 2 3 2 3 3 2" xfId="8304"/>
    <cellStyle name="解释性文本 2 3 2" xfId="8305"/>
    <cellStyle name="60% - 强调文字颜色 5 3 5" xfId="8306"/>
    <cellStyle name="60% - 强调文字颜色 2 4 4 3" xfId="8307"/>
    <cellStyle name="链接单元格 3 2 2 2 2" xfId="8308"/>
    <cellStyle name="强调文字颜色 5 5 4 2 2 3" xfId="8309"/>
    <cellStyle name="20% - 强调文字颜色 4 4 2 5 2" xfId="8310"/>
    <cellStyle name="检查单元格 3 2 4" xfId="8311"/>
    <cellStyle name="常规 11 4 2 2" xfId="8312"/>
    <cellStyle name="注释 6 3 3 4" xfId="8313"/>
    <cellStyle name="汇总 2 2 5 3 2 2 4" xfId="8314"/>
    <cellStyle name="汇总 2 7 9 2" xfId="8315"/>
    <cellStyle name="汇总 2 4 7 2 2 3" xfId="8316"/>
    <cellStyle name="20% - 强调文字颜色 5 3 7 2" xfId="8317"/>
    <cellStyle name="标题 1 5 2 2 3 2" xfId="8318"/>
    <cellStyle name="20% - 强调文字颜色 4 4 3" xfId="8319"/>
    <cellStyle name="注释 2 3 2 2 3 2 4" xfId="8320"/>
    <cellStyle name="强调文字颜色 2 2 5 3 3" xfId="8321"/>
    <cellStyle name="计算 2 2 3 4 3 2" xfId="8322"/>
    <cellStyle name="40% - 强调文字颜色 3 4 2 2 2 2 2" xfId="8323"/>
    <cellStyle name="注释 2 4 2 3 3 2 2" xfId="8324"/>
    <cellStyle name="20% - 强调文字颜色 5 4 4" xfId="8325"/>
    <cellStyle name="20% - 强调文字颜色 4 4 3 2" xfId="8326"/>
    <cellStyle name="计算 2 2 3 4 3 2 2" xfId="8327"/>
    <cellStyle name="40% - 强调文字颜色 3 4 2 2 2 2 2 2" xfId="8328"/>
    <cellStyle name="常规 3 4 7 4" xfId="8329"/>
    <cellStyle name="注释 2 4 2 3 3 2 2 2" xfId="8330"/>
    <cellStyle name="适中 5 5 2 3" xfId="8331"/>
    <cellStyle name="20% - 强调文字颜色 5 4 5" xfId="8332"/>
    <cellStyle name="40% - 强调文字颜色 3 5 2 3 3 2 2" xfId="8333"/>
    <cellStyle name="注释 2 5 2 4 4 2 2" xfId="8334"/>
    <cellStyle name="60% - 强调文字颜色 3 3 2 3 2 3 2" xfId="8335"/>
    <cellStyle name="汇总 2 8 7" xfId="8336"/>
    <cellStyle name="20% - 强调文字颜色 4 4 3 3" xfId="8337"/>
    <cellStyle name="常规 7 4 4 3 3" xfId="8338"/>
    <cellStyle name="20% - 强调文字颜色 5 4 5 2" xfId="8339"/>
    <cellStyle name="60% - 强调文字颜色 2 5 2 3" xfId="8340"/>
    <cellStyle name="20% - 强调文字颜色 4 4 3 3 2" xfId="8341"/>
    <cellStyle name="常规 14 2 2 8" xfId="8342"/>
    <cellStyle name="常规 11 6 3 2 3 2" xfId="8343"/>
    <cellStyle name="输入 2 2 2 2 2 4" xfId="8344"/>
    <cellStyle name="常规 4 5 8 5" xfId="8345"/>
    <cellStyle name="20% - 强调文字颜色 5 5 4 3" xfId="8346"/>
    <cellStyle name="输入 3 2 3 2 2 2" xfId="8347"/>
    <cellStyle name="20% - 强调文字颜色 4 4 4 2 3" xfId="8348"/>
    <cellStyle name="60% - 强调文字颜色 1 5 2 4" xfId="8349"/>
    <cellStyle name="20% - 强调文字颜色 5 6 5" xfId="8350"/>
    <cellStyle name="常规 16 3 2 3 2" xfId="8351"/>
    <cellStyle name="常规 21 3 2 3 2" xfId="8352"/>
    <cellStyle name="常规 3 4 9 5" xfId="8353"/>
    <cellStyle name="20% - 强调文字颜色 4 4 5 3" xfId="8354"/>
    <cellStyle name="强调文字颜色 2 4 2 2 2" xfId="8355"/>
    <cellStyle name="输出 2 2 3 3 2 4" xfId="8356"/>
    <cellStyle name="60% - 强调文字颜色 1 5 2 4 2" xfId="8357"/>
    <cellStyle name="20% - 强调文字颜色 5 6 5 2" xfId="8358"/>
    <cellStyle name="20% - 强调文字颜色 4 4 5 3 2" xfId="8359"/>
    <cellStyle name="强调文字颜色 2 4 2 2 2 2" xfId="8360"/>
    <cellStyle name="20% - 强调文字颜色 4 4 6 2" xfId="8361"/>
    <cellStyle name="20% - 强调文字颜色 4 4 6 2 2" xfId="8362"/>
    <cellStyle name="常规 10 5 2" xfId="8363"/>
    <cellStyle name="20% - 强调文字颜色 4 4 7" xfId="8364"/>
    <cellStyle name="20% - 强调文字颜色 4 5" xfId="8365"/>
    <cellStyle name="强调文字颜色 2 2 5 4" xfId="8366"/>
    <cellStyle name="标题 5 2 2 2 2 2" xfId="8367"/>
    <cellStyle name="40% - 强调文字颜色 5 5 7" xfId="8368"/>
    <cellStyle name="输入 2 8 2 4" xfId="8369"/>
    <cellStyle name="20% - 强调文字颜色 4 5 2" xfId="8370"/>
    <cellStyle name="强调文字颜色 2 2 5 4 2" xfId="8371"/>
    <cellStyle name="标题 5 2 2 2 2 2 2" xfId="8372"/>
    <cellStyle name="常规 2 3 5 2 2 2 2" xfId="8373"/>
    <cellStyle name="20% - 强调文字颜色 6 3 4" xfId="8374"/>
    <cellStyle name="输入 2 2 3 4 2 2 3" xfId="8375"/>
    <cellStyle name="计算 2 2 3 6 2 3" xfId="8376"/>
    <cellStyle name="60% - 强调文字颜色 3 2 2 2 3 2 3" xfId="8377"/>
    <cellStyle name="60% - 强调文字颜色 5 2 2 2 6" xfId="8378"/>
    <cellStyle name="汇总 6 2 3 5" xfId="8379"/>
    <cellStyle name="标题 5 2 2 2 2 2 2 2" xfId="8380"/>
    <cellStyle name="20% - 强调文字颜色 4 5 2 2" xfId="8381"/>
    <cellStyle name="60% - 强调文字颜色 3 2 2 2 3 2 3 2" xfId="8382"/>
    <cellStyle name="常规 7 5 3 2 3" xfId="8383"/>
    <cellStyle name="20% - 强调文字颜色 6 3 4 2" xfId="8384"/>
    <cellStyle name="20% - 强调文字颜色 4 5 2 2 2" xfId="8385"/>
    <cellStyle name="常规 7 5 3 2 3 2" xfId="8386"/>
    <cellStyle name="20% - 强调文字颜色 6 3 4 2 2" xfId="8387"/>
    <cellStyle name="20% - 强调文字颜色 4 5 2 2 2 2" xfId="8388"/>
    <cellStyle name="20% - 强调文字颜色 6 3 4 2 2 2" xfId="8389"/>
    <cellStyle name="常规 12 6 3" xfId="8390"/>
    <cellStyle name="20% - 强调文字颜色 4 5 2 2 2 2 2" xfId="8391"/>
    <cellStyle name="20% - 强调文字颜色 6 3 4 2 2 2 2" xfId="8392"/>
    <cellStyle name="计算 2 15 3 3" xfId="8393"/>
    <cellStyle name="40% - 强调文字颜色 1 2 2 3 3" xfId="8394"/>
    <cellStyle name="常规 12 6 3 2" xfId="8395"/>
    <cellStyle name="20% - 强调文字颜色 4 5 2 2 2 2 2 2" xfId="8396"/>
    <cellStyle name="20% - 强调文字颜色 6 3 4 2 3" xfId="8397"/>
    <cellStyle name="20% - 强调文字颜色 4 5 2 2 2 3" xfId="8398"/>
    <cellStyle name="20% - 强调文字颜色 6 3 4 2 3 2" xfId="8399"/>
    <cellStyle name="常规 12 7 3" xfId="8400"/>
    <cellStyle name="20% - 强调文字颜色 4 5 2 2 2 3 2" xfId="8401"/>
    <cellStyle name="20% - 强调文字颜色 6 3 4 2 4" xfId="8402"/>
    <cellStyle name="20% - 强调文字颜色 5 5 3 2 2 2" xfId="8403"/>
    <cellStyle name="20% - 强调文字颜色 4 5 2 2 2 4" xfId="8404"/>
    <cellStyle name="常规 19 2 2 5" xfId="8405"/>
    <cellStyle name="常规 24 2 2 5" xfId="8406"/>
    <cellStyle name="汇总 2 2 3 2 7 2 3" xfId="8407"/>
    <cellStyle name="20% - 强调文字颜色 6 3 4 3 2" xfId="8408"/>
    <cellStyle name="常规 11 4 2 4 2 2 3" xfId="8409"/>
    <cellStyle name="60% - 强调文字颜色 6 5 2 3 2 4" xfId="8410"/>
    <cellStyle name="20% - 强调文字颜色 4 5 2 2 3 2" xfId="8411"/>
    <cellStyle name="40% - 强调文字颜色 4 3 2 2 2 3" xfId="8412"/>
    <cellStyle name="常规 10 2 3 2 2 3" xfId="8413"/>
    <cellStyle name="强调文字颜色 5 3 2 4 2" xfId="8414"/>
    <cellStyle name="输出 2 5 2 3 4 4" xfId="8415"/>
    <cellStyle name="差 2 2 8 3" xfId="8416"/>
    <cellStyle name="常规 11 4 2 4 2 2 3 2" xfId="8417"/>
    <cellStyle name="20% - 强调文字颜色 6 3 4 3 2 2" xfId="8418"/>
    <cellStyle name="常规 13 6 3" xfId="8419"/>
    <cellStyle name="20% - 强调文字颜色 4 5 2 2 3 2 2" xfId="8420"/>
    <cellStyle name="40% - 强调文字颜色 4 3 2 2 2 3 2" xfId="8421"/>
    <cellStyle name="常规 7 5 3 2 5" xfId="8422"/>
    <cellStyle name="20% - 强调文字颜色 6 3 4 4" xfId="8423"/>
    <cellStyle name="20% - 强调文字颜色 4 5 2 2 4" xfId="8424"/>
    <cellStyle name="20% - 强调文字颜色 6 3 5 2 2 2" xfId="8425"/>
    <cellStyle name="常规 3 4 2 2 4 2" xfId="8426"/>
    <cellStyle name="汇总 2 3 4 4 2" xfId="8427"/>
    <cellStyle name="60% - 强调文字颜色 3 4 2 3 2 2" xfId="8428"/>
    <cellStyle name="20% - 强调文字颜色 4 5 2 3 2 2 2" xfId="8429"/>
    <cellStyle name="汇总 2 3 4 5 2" xfId="8430"/>
    <cellStyle name="60% - 强调文字颜色 3 4 2 3 3 2" xfId="8431"/>
    <cellStyle name="好 3 2 4" xfId="8432"/>
    <cellStyle name="链接单元格 2 3 3 2 2 3" xfId="8433"/>
    <cellStyle name="20% - 强调文字颜色 4 5 2 3 2 3 2" xfId="8434"/>
    <cellStyle name="常规 2 3 3 7 2" xfId="8435"/>
    <cellStyle name="输入 2 2 7 2 2 2" xfId="8436"/>
    <cellStyle name="常规 11 8 2 3 3 3" xfId="8437"/>
    <cellStyle name="汇总 2 3 4 6" xfId="8438"/>
    <cellStyle name="60% - 强调文字颜色 3 4 2 3 4" xfId="8439"/>
    <cellStyle name="20% - 强调文字颜色 4 5 2 3 2 4" xfId="8440"/>
    <cellStyle name="常规 11 6 3 2 2 2 2 2" xfId="8441"/>
    <cellStyle name="20% - 强调文字颜色 5 5 3 3 2 2" xfId="8442"/>
    <cellStyle name="20% - 强调文字颜色 6 3 5 3 2" xfId="8443"/>
    <cellStyle name="常规 3 4 2 3 4" xfId="8444"/>
    <cellStyle name="常规 19 3 2 5" xfId="8445"/>
    <cellStyle name="常规 24 3 2 5" xfId="8446"/>
    <cellStyle name="常规 11 4 2 4 3 2 3" xfId="8447"/>
    <cellStyle name="计算 4 2 5 5" xfId="8448"/>
    <cellStyle name="汇总 2 3 5 4" xfId="8449"/>
    <cellStyle name="60% - 强调文字颜色 3 4 2 4 2" xfId="8450"/>
    <cellStyle name="20% - 强调文字颜色 4 5 2 3 3 2" xfId="8451"/>
    <cellStyle name="40% - 强调文字颜色 4 3 2 3 2 3" xfId="8452"/>
    <cellStyle name="常规 11 4" xfId="8453"/>
    <cellStyle name="汇总 4 6 3 3" xfId="8454"/>
    <cellStyle name="汇总 2 3 5 4 2" xfId="8455"/>
    <cellStyle name="60% - 强调文字颜色 3 4 2 4 2 2" xfId="8456"/>
    <cellStyle name="20% - 强调文字颜色 4 5 2 3 3 2 2" xfId="8457"/>
    <cellStyle name="40% - 强调文字颜色 4 3 2 3 2 3 2" xfId="8458"/>
    <cellStyle name="20% - 强调文字颜色 4 5 2 4" xfId="8459"/>
    <cellStyle name="40% - 强调文字颜色 2 3 3 3 2" xfId="8460"/>
    <cellStyle name="汇总 6 2 3 7" xfId="8461"/>
    <cellStyle name="汇总 2 4 2 2 2 3 3" xfId="8462"/>
    <cellStyle name="20% - 强调文字颜色 6 3 6" xfId="8463"/>
    <cellStyle name="标题 1 5 3 2 2" xfId="8464"/>
    <cellStyle name="计算 2 7 3 2 2 2 2" xfId="8465"/>
    <cellStyle name="40% - 强调文字颜色 2 3 3 3 2 2" xfId="8466"/>
    <cellStyle name="40% - 强调文字颜色 1 3 2 3 2 4" xfId="8467"/>
    <cellStyle name="输出 2 5 2 2 2 2 2" xfId="8468"/>
    <cellStyle name="60% - 强调文字颜色 3 4 3 3" xfId="8469"/>
    <cellStyle name="20% - 强调文字颜色 4 5 2 4 2" xfId="8470"/>
    <cellStyle name="20% - 强调文字颜色 6 3 6 2" xfId="8471"/>
    <cellStyle name="标题 1 5 3 2 2 2" xfId="8472"/>
    <cellStyle name="20% - 强调文字颜色 6 3 6 2 2 2" xfId="8473"/>
    <cellStyle name="常规 11 14 3" xfId="8474"/>
    <cellStyle name="汇总 2 4 4 4 2" xfId="8475"/>
    <cellStyle name="60% - 强调文字颜色 3 4 3 3 2 2" xfId="8476"/>
    <cellStyle name="链接单元格 6 2 2 2 3" xfId="8477"/>
    <cellStyle name="汇总 5 5 3 3" xfId="8478"/>
    <cellStyle name="60% - 强调文字颜色 2 4 2 3 2 4" xfId="8479"/>
    <cellStyle name="20% - 强调文字颜色 4 5 2 4 2 2 2" xfId="8480"/>
    <cellStyle name="20% - 强调文字颜色 6 3 6 3" xfId="8481"/>
    <cellStyle name="60% - 强调文字颜色 3 4 3 4" xfId="8482"/>
    <cellStyle name="20% - 强调文字颜色 4 5 2 4 3" xfId="8483"/>
    <cellStyle name="20% - 强调文字颜色 6 3 6 3 2" xfId="8484"/>
    <cellStyle name="常规 19 2 9" xfId="8485"/>
    <cellStyle name="常规 3 4 3 3 4" xfId="8486"/>
    <cellStyle name="链接单元格 2 2 6 4" xfId="8487"/>
    <cellStyle name="常规 11 4 2 4 4 2 3" xfId="8488"/>
    <cellStyle name="20% - 强调文字颜色 4 5 2 4 3 2" xfId="8489"/>
    <cellStyle name="标题 2 5 4 2 2 2" xfId="8490"/>
    <cellStyle name="注释 2 2 2 2 3 3 2 2" xfId="8491"/>
    <cellStyle name="20% - 强调文字颜色 6 3 6 4" xfId="8492"/>
    <cellStyle name="40% - 强调文字颜色 3 3 4 3 2 2" xfId="8493"/>
    <cellStyle name="20% - 强调文字颜色 4 5 2 4 4" xfId="8494"/>
    <cellStyle name="常规 12 4 2" xfId="8495"/>
    <cellStyle name="强调文字颜色 6 2 2 2 3 5" xfId="8496"/>
    <cellStyle name="20% - 强调文字颜色 6 3 7" xfId="8497"/>
    <cellStyle name="标题 1 5 3 2 3" xfId="8498"/>
    <cellStyle name="好 4 2 4 2" xfId="8499"/>
    <cellStyle name="20% - 强调文字颜色 4 5 2 5" xfId="8500"/>
    <cellStyle name="常规 12 4 2 2" xfId="8501"/>
    <cellStyle name="汇总 2 2 5 4 2 2 4" xfId="8502"/>
    <cellStyle name="20% - 强调文字颜色 6 3 7 2" xfId="8503"/>
    <cellStyle name="好 4 2 4 2 2" xfId="8504"/>
    <cellStyle name="输出 2 2 5 2 4 3" xfId="8505"/>
    <cellStyle name="汇总 2 5 2 3 2 3 2 2" xfId="8506"/>
    <cellStyle name="60% - 强调文字颜色 2 2 5 2 3" xfId="8507"/>
    <cellStyle name="输出 2 5 2 2 2 3 2" xfId="8508"/>
    <cellStyle name="60% - 强调文字颜色 3 4 4 3" xfId="8509"/>
    <cellStyle name="链接单元格 3 3 2 2 2" xfId="8510"/>
    <cellStyle name="20% - 强调文字颜色 4 5 2 5 2" xfId="8511"/>
    <cellStyle name="标题 1 2 2 10" xfId="8512"/>
    <cellStyle name="20% - 强调文字颜色 6 3 7 2 2" xfId="8513"/>
    <cellStyle name="常规 3 4 4 2 4" xfId="8514"/>
    <cellStyle name="链接单元格 2 3 5 4" xfId="8515"/>
    <cellStyle name="60% - 强调文字颜色 2 2 5 2 3 2" xfId="8516"/>
    <cellStyle name="汇总 2 5 4 4" xfId="8517"/>
    <cellStyle name="60% - 强调文字颜色 3 4 4 3 2" xfId="8518"/>
    <cellStyle name="20% - 强调文字颜色 4 5 2 5 2 2" xfId="8519"/>
    <cellStyle name="常规 12 4 3" xfId="8520"/>
    <cellStyle name="强调文字颜色 6 2 2 2 3 6" xfId="8521"/>
    <cellStyle name="20% - 强调文字颜色 6 3 8" xfId="8522"/>
    <cellStyle name="好 4 2 4 3" xfId="8523"/>
    <cellStyle name="20% - 强调文字颜色 4 5 2 6" xfId="8524"/>
    <cellStyle name="20% - 强调文字颜色 4 5 3" xfId="8525"/>
    <cellStyle name="输出 2 2 2 2 8 2 2" xfId="8526"/>
    <cellStyle name="计算 2 2 3 4 4 2" xfId="8527"/>
    <cellStyle name="标题 5 2 2 2 2 2 3" xfId="8528"/>
    <cellStyle name="40% - 强调文字颜色 3 4 2 2 2 3 2" xfId="8529"/>
    <cellStyle name="注释 2 4 2 3 3 3 2" xfId="8530"/>
    <cellStyle name="常规 2 3 5 2 2 3 2" xfId="8531"/>
    <cellStyle name="20% - 强调文字颜色 6 4 4" xfId="8532"/>
    <cellStyle name="20% - 强调文字颜色 4 5 3 2" xfId="8533"/>
    <cellStyle name="适中 2 6" xfId="8534"/>
    <cellStyle name="输出 2 2 2 2 8 2 2 2" xfId="8535"/>
    <cellStyle name="40% - 强调文字颜色 6 4" xfId="8536"/>
    <cellStyle name="20% - 强调文字颜色 6 4 4 2 2 2" xfId="8537"/>
    <cellStyle name="60% - 强调文字颜色 4 2 2" xfId="8538"/>
    <cellStyle name="计算 2 2 6 2 5" xfId="8539"/>
    <cellStyle name="20% - 强调文字颜色 4 5 3 2 2 2 2" xfId="8540"/>
    <cellStyle name="适中 2 6 2 2 2" xfId="8541"/>
    <cellStyle name="常规 11 4 2 5 2 2 3" xfId="8542"/>
    <cellStyle name="20% - 强调文字颜色 6 4 4 3 2" xfId="8543"/>
    <cellStyle name="常规 25 2 2 5" xfId="8544"/>
    <cellStyle name="常规 30 2 2 5" xfId="8545"/>
    <cellStyle name="20% - 强调文字颜色 4 5 3 2 3 2" xfId="8546"/>
    <cellStyle name="适中 2 6 3 2" xfId="8547"/>
    <cellStyle name="注释 2 3 2 3 3 5" xfId="8548"/>
    <cellStyle name="60% - 强调文字颜色 5 2" xfId="8549"/>
    <cellStyle name="20% - 强调文字颜色 6 4 5" xfId="8550"/>
    <cellStyle name="常规 11 6 2 2 2 2" xfId="8551"/>
    <cellStyle name="20% - 强调文字颜色 4 5 3 3" xfId="8552"/>
    <cellStyle name="适中 2 7" xfId="8553"/>
    <cellStyle name="常规 2 3 10" xfId="8554"/>
    <cellStyle name="强调文字颜色 6 2 2 2 4 3 2" xfId="8555"/>
    <cellStyle name="20% - 强调文字颜色 6 4 5 2" xfId="8556"/>
    <cellStyle name="60% - 强调文字颜色 3 5 2 3" xfId="8557"/>
    <cellStyle name="常规 11 6 2 2 2 2 2" xfId="8558"/>
    <cellStyle name="强调文字颜色 1 3 2 7" xfId="8559"/>
    <cellStyle name="20% - 强调文字颜色 4 5 3 3 2" xfId="8560"/>
    <cellStyle name="适中 2 7 2" xfId="8561"/>
    <cellStyle name="汇总 2 2 2 7 2 5" xfId="8562"/>
    <cellStyle name="20% - 强调文字颜色 6 4 6" xfId="8563"/>
    <cellStyle name="标题 1 5 3 3 2" xfId="8564"/>
    <cellStyle name="注释 2 10 3 3 2" xfId="8565"/>
    <cellStyle name="常规 11 6 2 2 2 3" xfId="8566"/>
    <cellStyle name="20% - 强调文字颜色 4 5 3 4" xfId="8567"/>
    <cellStyle name="适中 2 8" xfId="8568"/>
    <cellStyle name="20% - 强调文字颜色 6 5 4 2 2 2" xfId="8569"/>
    <cellStyle name="强调文字颜色 3 2 2 4 3 3" xfId="8570"/>
    <cellStyle name="20% - 强调文字颜色 4 5 4 2 2 2 2" xfId="8571"/>
    <cellStyle name="常规 11 6 4 2 3 2" xfId="8572"/>
    <cellStyle name="输入 2 2 3 2 2 4" xfId="8573"/>
    <cellStyle name="标题 2 2 2 2 2 2 2 2" xfId="8574"/>
    <cellStyle name="20% - 强调文字颜色 6 5 4 3" xfId="8575"/>
    <cellStyle name="输入 3 2 4 2 2 2" xfId="8576"/>
    <cellStyle name="20% - 强调文字颜色 4 5 4 2 3" xfId="8577"/>
    <cellStyle name="适中 3 6 3" xfId="8578"/>
    <cellStyle name="输入 2 2 3 2 2 4 2" xfId="8579"/>
    <cellStyle name="常规 11 4 2 6 2 2 3" xfId="8580"/>
    <cellStyle name="注释 3 8" xfId="8581"/>
    <cellStyle name="标题 2 2 2 2 2 2 2 2 2" xfId="8582"/>
    <cellStyle name="20% - 强调文字颜色 6 5 4 3 2" xfId="8583"/>
    <cellStyle name="常规 26 2 2 5" xfId="8584"/>
    <cellStyle name="40% - 强调文字颜色 3 2 5" xfId="8585"/>
    <cellStyle name="常规 2 3 3 4 2 3" xfId="8586"/>
    <cellStyle name="适中 2 2 2 2 2 4" xfId="8587"/>
    <cellStyle name="汇总 4 2 5 4" xfId="8588"/>
    <cellStyle name="20% - 强调文字颜色 4 5 4 2 3 2" xfId="8589"/>
    <cellStyle name="注释 2 3 3 3 3 5" xfId="8590"/>
    <cellStyle name="20% - 强调文字颜色 6 5 5 2 2" xfId="8591"/>
    <cellStyle name="汇总 4 3 4 4" xfId="8592"/>
    <cellStyle name="60% - 强调文字颜色 3 6 2 3 2" xfId="8593"/>
    <cellStyle name="常规 11 6 2 2 3 2 2 2" xfId="8594"/>
    <cellStyle name="20% - 强调文字颜色 4 5 4 3 2 2" xfId="8595"/>
    <cellStyle name="注释 2 3 3 4 2 5" xfId="8596"/>
    <cellStyle name="20% - 强调文字颜色 6 6 4 2 2" xfId="8597"/>
    <cellStyle name="20% - 强调文字颜色 4 5 5 2 2 2" xfId="8598"/>
    <cellStyle name="常规 2 5 7 3" xfId="8599"/>
    <cellStyle name="适中 4 6 2 2" xfId="8600"/>
    <cellStyle name="计算 2 8 5 2" xfId="8601"/>
    <cellStyle name="60% - 强调文字颜色 1 6 2 4" xfId="8602"/>
    <cellStyle name="20% - 强调文字颜色 6 6 5" xfId="8603"/>
    <cellStyle name="注释 2 4 2 2 6" xfId="8604"/>
    <cellStyle name="常规 11 6 2 2 4 2" xfId="8605"/>
    <cellStyle name="20% - 强调文字颜色 4 5 5 3" xfId="8606"/>
    <cellStyle name="适中 4 7" xfId="8607"/>
    <cellStyle name="输入 3 2 2 2 3 2" xfId="8608"/>
    <cellStyle name="强调文字颜色 2 4 3 2 2" xfId="8609"/>
    <cellStyle name="输出 2 2 3 4 2 4" xfId="8610"/>
    <cellStyle name="20% - 强调文字颜色 6 6 5 2" xfId="8611"/>
    <cellStyle name="强调文字颜色 1 4 2 2 2 4" xfId="8612"/>
    <cellStyle name="常规 11 6 2 2 4 2 2" xfId="8613"/>
    <cellStyle name="强调文字颜色 1 5 2 7" xfId="8614"/>
    <cellStyle name="20% - 强调文字颜色 4 5 5 3 2" xfId="8615"/>
    <cellStyle name="适中 4 7 2" xfId="8616"/>
    <cellStyle name="计算 2 9 5" xfId="8617"/>
    <cellStyle name="强调文字颜色 2 4 3 2 2 2" xfId="8618"/>
    <cellStyle name="20% - 强调文字颜色 4 5 6 2" xfId="8619"/>
    <cellStyle name="适中 5 6" xfId="8620"/>
    <cellStyle name="20% - 强调文字颜色 4 5 6 2 2" xfId="8621"/>
    <cellStyle name="适中 5 6 2" xfId="8622"/>
    <cellStyle name="常规 2 3 5 2 3" xfId="8623"/>
    <cellStyle name="输出 2 4 7 2 3" xfId="8624"/>
    <cellStyle name="20% - 强调文字颜色 6 2 2 3 3 2" xfId="8625"/>
    <cellStyle name="20% - 强调文字颜色 4 6" xfId="8626"/>
    <cellStyle name="强调文字颜色 2 2 5 5" xfId="8627"/>
    <cellStyle name="标题 5 2 2 2 2 3" xfId="8628"/>
    <cellStyle name="常规 2 3 5 2 3 2" xfId="8629"/>
    <cellStyle name="20% - 强调文字颜色 6 2 2 3 3 2 2" xfId="8630"/>
    <cellStyle name="20% - 强调文字颜色 4 6 2" xfId="8631"/>
    <cellStyle name="20% - 强调文字颜色 4 6 2 2" xfId="8632"/>
    <cellStyle name="20% - 强调文字颜色 4 6 2 2 2" xfId="8633"/>
    <cellStyle name="20% - 强调文字颜色 4 6 2 2 2 2" xfId="8634"/>
    <cellStyle name="20% - 强调文字颜色 4 6 2 2 4" xfId="8635"/>
    <cellStyle name="60% - 强调文字颜色 5 2 3 2 2" xfId="8636"/>
    <cellStyle name="20% - 强调文字颜色 5 5 2 3 2 2 2 2" xfId="8637"/>
    <cellStyle name="20% - 强调文字颜色 4 6 2 3" xfId="8638"/>
    <cellStyle name="20% - 强调文字颜色 4 6 2 4" xfId="8639"/>
    <cellStyle name="40% - 强调文字颜色 2 3 4 3 2" xfId="8640"/>
    <cellStyle name="汇总 6 3 3 7" xfId="8641"/>
    <cellStyle name="汇总 2 4 2 2 3 3 3" xfId="8642"/>
    <cellStyle name="20% - 强调文字颜色 4 6 2 5" xfId="8643"/>
    <cellStyle name="常规 2 13 2 2 2 2 2 2" xfId="8644"/>
    <cellStyle name="60% - 强调文字颜色 1 4 2 2 2 2" xfId="8645"/>
    <cellStyle name="标题 7 8" xfId="8646"/>
    <cellStyle name="20% - 强调文字颜色 4 6 3 2 2" xfId="8647"/>
    <cellStyle name="60% - 强调文字颜色 1 4 2 2 2 3" xfId="8648"/>
    <cellStyle name="20% - 强调文字颜色 4 6 3 2 3" xfId="8649"/>
    <cellStyle name="60% - 强调文字颜色 1 4 2 2 2 4" xfId="8650"/>
    <cellStyle name="20% - 强调文字颜色 4 6 3 2 4" xfId="8651"/>
    <cellStyle name="60% - 强调文字颜色 2 4 3 2 2 2" xfId="8652"/>
    <cellStyle name="60% - 强调文字颜色 5 2 4 2 2" xfId="8653"/>
    <cellStyle name="常规 11 6 2 3 2 2" xfId="8654"/>
    <cellStyle name="60% - 强调文字颜色 1 4 2 2 3" xfId="8655"/>
    <cellStyle name="20% - 强调文字颜色 4 6 3 3" xfId="8656"/>
    <cellStyle name="常规 11 9 3 5" xfId="8657"/>
    <cellStyle name="标题 3 2 3 5 3" xfId="8658"/>
    <cellStyle name="60% - 强调文字颜色 4 5 2 3" xfId="8659"/>
    <cellStyle name="差 4 4 5" xfId="8660"/>
    <cellStyle name="常规 11 6 2 3 2 2 2" xfId="8661"/>
    <cellStyle name="强调文字颜色 2 3 2 7" xfId="8662"/>
    <cellStyle name="60% - 强调文字颜色 1 4 2 2 3 2" xfId="8663"/>
    <cellStyle name="标题 8 8" xfId="8664"/>
    <cellStyle name="20% - 强调文字颜色 4 6 3 3 2" xfId="8665"/>
    <cellStyle name="汇总 2 2 3 7 2 5" xfId="8666"/>
    <cellStyle name="常规 11 5 2 2 2 2 4" xfId="8667"/>
    <cellStyle name="注释 2 2 8 3 2" xfId="8668"/>
    <cellStyle name="常规 11 6 2 3 2 3" xfId="8669"/>
    <cellStyle name="60% - 强调文字颜色 1 4 2 2 4" xfId="8670"/>
    <cellStyle name="20% - 强调文字颜色 4 6 3 4" xfId="8671"/>
    <cellStyle name="常规 11 6 2 3 2 4" xfId="8672"/>
    <cellStyle name="20% - 强调文字颜色 4 6 3 5" xfId="8673"/>
    <cellStyle name="60% - 强调文字颜色 1 4 2 4 3" xfId="8674"/>
    <cellStyle name="20% - 强调文字颜色 4 6 5 3" xfId="8675"/>
    <cellStyle name="输入 3 2 2 3 3 2" xfId="8676"/>
    <cellStyle name="强调文字颜色 2 4 4 2 2" xfId="8677"/>
    <cellStyle name="输出 2 2 3 5 2 4" xfId="8678"/>
    <cellStyle name="常规 2 3 5 2 4" xfId="8679"/>
    <cellStyle name="输出 2 4 7 2 4" xfId="8680"/>
    <cellStyle name="20% - 强调文字颜色 5 2 8 2 2" xfId="8681"/>
    <cellStyle name="常规 11 3 3 2 2" xfId="8682"/>
    <cellStyle name="60% - 强调文字颜色 2 3 5 3 2" xfId="8683"/>
    <cellStyle name="标题 3 2 2 8 2" xfId="8684"/>
    <cellStyle name="60% - 强调文字颜色 4 4 5 2" xfId="8685"/>
    <cellStyle name="检查单元格 2 3 4 2" xfId="8686"/>
    <cellStyle name="标题 6 2 3 2 2 2" xfId="8687"/>
    <cellStyle name="20% - 强调文字颜色 4 7" xfId="8688"/>
    <cellStyle name="强调文字颜色 2 2 5 6" xfId="8689"/>
    <cellStyle name="标题 5 2 2 2 2 4" xfId="8690"/>
    <cellStyle name="标题 3 2 2 8 3" xfId="8691"/>
    <cellStyle name="强调文字颜色 5 3 2 2 2 2" xfId="8692"/>
    <cellStyle name="60% - 强调文字颜色 4 4 5 3" xfId="8693"/>
    <cellStyle name="链接单元格 3 4 2 3 2" xfId="8694"/>
    <cellStyle name="检查单元格 2 3 4 3" xfId="8695"/>
    <cellStyle name="标题 6 2 3 2 2 3" xfId="8696"/>
    <cellStyle name="20% - 强调文字颜色 4 8" xfId="8697"/>
    <cellStyle name="警告文本 2 2 4 2 2 2" xfId="8698"/>
    <cellStyle name="汇总 2 5 2 2 2 2 3" xfId="8699"/>
    <cellStyle name="常规 2 6 2 5 5" xfId="8700"/>
    <cellStyle name="20% - 强调文字颜色 5 2" xfId="8701"/>
    <cellStyle name="40% - 强调文字颜色 2 2 3 2 4" xfId="8702"/>
    <cellStyle name="汇总 5 2 2 9" xfId="8703"/>
    <cellStyle name="20% - 强调文字颜色 5 2 10" xfId="8704"/>
    <cellStyle name="警告文本 4 2 2 4 2" xfId="8705"/>
    <cellStyle name="20% - 强调文字颜色 5 2 10 2" xfId="8706"/>
    <cellStyle name="汇总 2 5 7 3" xfId="8707"/>
    <cellStyle name="常规 2 2 2 3 4" xfId="8708"/>
    <cellStyle name="输出 2 3 4 3 4" xfId="8709"/>
    <cellStyle name="20% - 强调文字颜色 5 2 10 2 2" xfId="8710"/>
    <cellStyle name="汇总 2 5 7 3 2" xfId="8711"/>
    <cellStyle name="常规 14 2 3 2 2 3" xfId="8712"/>
    <cellStyle name="计算 3 2 2" xfId="8713"/>
    <cellStyle name="常规 2 2 2 3 6" xfId="8714"/>
    <cellStyle name="20% - 强调文字颜色 5 2 10 2 4" xfId="8715"/>
    <cellStyle name="20% - 强调文字颜色 5 2 10 3" xfId="8716"/>
    <cellStyle name="汇总 2 5 7 4" xfId="8717"/>
    <cellStyle name="40% - 强调文字颜色 4 2 3 2 4" xfId="8718"/>
    <cellStyle name="注释 3 2 3 3 5" xfId="8719"/>
    <cellStyle name="常规 2 2 2 4 4" xfId="8720"/>
    <cellStyle name="20% - 强调文字颜色 5 2 10 3 2" xfId="8721"/>
    <cellStyle name="汇总 2 5 7 4 2" xfId="8722"/>
    <cellStyle name="强调文字颜色 1 4" xfId="8723"/>
    <cellStyle name="输入 2 3 2 2 5" xfId="8724"/>
    <cellStyle name="20% - 强调文字颜色 5 2 10 4" xfId="8725"/>
    <cellStyle name="汇总 2 5 7 5" xfId="8726"/>
    <cellStyle name="20% - 强调文字颜色 5 2 10 5" xfId="8727"/>
    <cellStyle name="汇总 2 5 7 6" xfId="8728"/>
    <cellStyle name="20% - 强调文字颜色 5 2 11" xfId="8729"/>
    <cellStyle name="20% - 强调文字颜色 5 2 11 2" xfId="8730"/>
    <cellStyle name="汇总 2 5 8 3" xfId="8731"/>
    <cellStyle name="常规 2 2 3 3 4" xfId="8732"/>
    <cellStyle name="输出 2 3 5 3 4" xfId="8733"/>
    <cellStyle name="20% - 强调文字颜色 5 2 11 2 2" xfId="8734"/>
    <cellStyle name="20% - 强调文字颜色 5 2 11 2 2 2" xfId="8735"/>
    <cellStyle name="常规 11 4 2 8 4" xfId="8736"/>
    <cellStyle name="汇总 2 2 3 2 4 3 3 3" xfId="8737"/>
    <cellStyle name="好 4 2 2 4 2" xfId="8738"/>
    <cellStyle name="常规 2 2 3 3 5" xfId="8739"/>
    <cellStyle name="20% - 强调文字颜色 5 2 11 2 3" xfId="8740"/>
    <cellStyle name="常规 12 2 4 2" xfId="8741"/>
    <cellStyle name="强调文字颜色 1 3 4 2 2 2" xfId="8742"/>
    <cellStyle name="标题 4 2 2 2 2 2 3" xfId="8743"/>
    <cellStyle name="60% - 强调文字颜色 2 2 3 4 4" xfId="8744"/>
    <cellStyle name="40% - 强调文字颜色 2 4 2 2 2 3 2" xfId="8745"/>
    <cellStyle name="计算 2 3 3 4 2 2" xfId="8746"/>
    <cellStyle name="60% - 强调文字颜色 3 2 6 4" xfId="8747"/>
    <cellStyle name="强调文字颜色 3 2 5 2 3" xfId="8748"/>
    <cellStyle name="20% - 强调文字颜色 5 2 11 2 4" xfId="8749"/>
    <cellStyle name="常规 12 2 4 3" xfId="8750"/>
    <cellStyle name="强调文字颜色 1 3 4 2 2 3" xfId="8751"/>
    <cellStyle name="60% - 强调文字颜色 2 2 3 5" xfId="8752"/>
    <cellStyle name="注释 2 3 3 2 3 2" xfId="8753"/>
    <cellStyle name="60% - 强调文字颜色 3 2 7" xfId="8754"/>
    <cellStyle name="计算 2 2 4 2 6 5" xfId="8755"/>
    <cellStyle name="40% - 强调文字颜色 2 2 2" xfId="8756"/>
    <cellStyle name="20% - 强调文字颜色 5 2 11 3" xfId="8757"/>
    <cellStyle name="常规 2 6 9 2 2" xfId="8758"/>
    <cellStyle name="汇总 2 5 8 4" xfId="8759"/>
    <cellStyle name="60% - 强调文字颜色 2 2 3 5 2" xfId="8760"/>
    <cellStyle name="注释 2 3 3 2 3 2 2" xfId="8761"/>
    <cellStyle name="60% - 强调文字颜色 3 2 7 2" xfId="8762"/>
    <cellStyle name="40% - 强调文字颜色 2 2 2 2" xfId="8763"/>
    <cellStyle name="汇总 2 4 2 7 2 2 2" xfId="8764"/>
    <cellStyle name="40% - 强调文字颜色 4 2 4 2 4" xfId="8765"/>
    <cellStyle name="常规 2 2 3 4 4" xfId="8766"/>
    <cellStyle name="20% - 强调文字颜色 5 2 11 3 2" xfId="8767"/>
    <cellStyle name="常规 2 6 9 2 2 2" xfId="8768"/>
    <cellStyle name="输入 2 3 3 2 5" xfId="8769"/>
    <cellStyle name="40% - 强调文字颜色 2 2 3" xfId="8770"/>
    <cellStyle name="60% - 强调文字颜色 6 5 4 2 2 2" xfId="8771"/>
    <cellStyle name="60% - 强调文字颜色 2 2 3 6" xfId="8772"/>
    <cellStyle name="注释 2 3 3 2 3 3" xfId="8773"/>
    <cellStyle name="60% - 强调文字颜色 3 2 8" xfId="8774"/>
    <cellStyle name="20% - 强调文字颜色 5 2 11 4" xfId="8775"/>
    <cellStyle name="常规 2 6 9 2 3" xfId="8776"/>
    <cellStyle name="40% - 强调文字颜色 2 2 4" xfId="8777"/>
    <cellStyle name="常规 2 3 3 3 2 2" xfId="8778"/>
    <cellStyle name="常规 11 6 7 2 2" xfId="8779"/>
    <cellStyle name="20% - 强调文字颜色 5 2 11 5" xfId="8780"/>
    <cellStyle name="常规 2 6 9 2 4" xfId="8781"/>
    <cellStyle name="20% - 强调文字颜色 5 2 12" xfId="8782"/>
    <cellStyle name="计算 2 5 2 2 4" xfId="8783"/>
    <cellStyle name="强调文字颜色 1 4 9" xfId="8784"/>
    <cellStyle name="常规 2 2 4 3 4" xfId="8785"/>
    <cellStyle name="20% - 强调文字颜色 5 2 12 2 2" xfId="8786"/>
    <cellStyle name="常规 11 2 2 3 2" xfId="8787"/>
    <cellStyle name="60% - 强调文字颜色 3 3 7" xfId="8788"/>
    <cellStyle name="40% - 强调文字颜色 2 3 2" xfId="8789"/>
    <cellStyle name="20% - 强调文字颜色 5 2 12 3" xfId="8790"/>
    <cellStyle name="常规 11 2 2 4" xfId="8791"/>
    <cellStyle name="常规 2 6 9 3 2" xfId="8792"/>
    <cellStyle name="40% - 强调文字颜色 2 3 3" xfId="8793"/>
    <cellStyle name="60% - 强调文字颜色 6 5 4 2 3 2" xfId="8794"/>
    <cellStyle name="40% - 强调文字颜色 1 5 2 4 2 2" xfId="8795"/>
    <cellStyle name="20% - 强调文字颜色 5 2 12 4" xfId="8796"/>
    <cellStyle name="常规 11 2 2 5" xfId="8797"/>
    <cellStyle name="常规 2 6 9 3 3" xfId="8798"/>
    <cellStyle name="20% - 强调文字颜色 5 2 13" xfId="8799"/>
    <cellStyle name="60% - 强调文字颜色 6 2 2 3 2 2 2" xfId="8800"/>
    <cellStyle name="20% - 强调文字颜色 5 2 13 2" xfId="8801"/>
    <cellStyle name="60% - 强调文字颜色 6 2 2 3 2 2 2 2" xfId="8802"/>
    <cellStyle name="常规 11 2 3 3" xfId="8803"/>
    <cellStyle name="60% - 强调文字颜色 6 2 2 2 3" xfId="8804"/>
    <cellStyle name="计算 2 5 3 2 4" xfId="8805"/>
    <cellStyle name="强调文字颜色 2 4 9" xfId="8806"/>
    <cellStyle name="常规 2 2 5 3 4" xfId="8807"/>
    <cellStyle name="20% - 强调文字颜色 5 2 13 2 2" xfId="8808"/>
    <cellStyle name="常规 11 2 3 3 2" xfId="8809"/>
    <cellStyle name="20% - 强调文字颜色 5 2 14" xfId="8810"/>
    <cellStyle name="标题 5 3 3 2 2" xfId="8811"/>
    <cellStyle name="40% - 强调文字颜色 6 2 7" xfId="8812"/>
    <cellStyle name="40% - 强调文字颜色 1 2 2 2 4 4" xfId="8813"/>
    <cellStyle name="20% - 强调文字颜色 5 2 2" xfId="8814"/>
    <cellStyle name="标题 5 3 3 2 2 2" xfId="8815"/>
    <cellStyle name="40% - 强调文字颜色 6 2 7 2" xfId="8816"/>
    <cellStyle name="常规 4 8 4" xfId="8817"/>
    <cellStyle name="常规 4 2 6 4" xfId="8818"/>
    <cellStyle name="常规 2 18 4 5" xfId="8819"/>
    <cellStyle name="40% - 强调文字颜色 2 7" xfId="8820"/>
    <cellStyle name="汇总 2 6 4 2" xfId="8821"/>
    <cellStyle name="20% - 强调文字颜色 5 2 2 2" xfId="8822"/>
    <cellStyle name="常规 3 2 2 2 2 2 3" xfId="8823"/>
    <cellStyle name="标题 5 3 3 2 2 2 2" xfId="8824"/>
    <cellStyle name="40% - 强调文字颜色 6 2 7 2 2" xfId="8825"/>
    <cellStyle name="常规 4 8 4 2" xfId="8826"/>
    <cellStyle name="40% - 强调文字颜色 2 7 2" xfId="8827"/>
    <cellStyle name="40% - 强调文字颜色 1 2 3 5" xfId="8828"/>
    <cellStyle name="汇总 2 6 4 2 2" xfId="8829"/>
    <cellStyle name="20% - 强调文字颜色 5 2 2 2 2" xfId="8830"/>
    <cellStyle name="20% - 强调文字颜色 5 2 2 2 2 2 3 2" xfId="8831"/>
    <cellStyle name="60% - 强调文字颜色 2 5 2 2 2 3" xfId="8832"/>
    <cellStyle name="输入 5 6 4 2" xfId="8833"/>
    <cellStyle name="40% - 强调文字颜色 5 3 11" xfId="8834"/>
    <cellStyle name="输入 2 2 2 2 7 2" xfId="8835"/>
    <cellStyle name="60% - 强调文字颜色 2 6 7" xfId="8836"/>
    <cellStyle name="计算 2 3 2 3 3 3" xfId="8837"/>
    <cellStyle name="常规 4 2 5 3 2" xfId="8838"/>
    <cellStyle name="常规 2 18 3 4 2" xfId="8839"/>
    <cellStyle name="40% - 强调文字颜色 1 6 2" xfId="8840"/>
    <cellStyle name="汇总 2 2 2 2 5 2 3 2 2" xfId="8841"/>
    <cellStyle name="20% - 强调文字颜色 5 3 2 3 2 2 2" xfId="8842"/>
    <cellStyle name="20% - 强调文字颜色 5 2 2 2 2 2 4" xfId="8843"/>
    <cellStyle name="汇总 2 7 4 3 2 2 2" xfId="8844"/>
    <cellStyle name="20% - 强调文字颜色 5 2 2 2 2 3" xfId="8845"/>
    <cellStyle name="20% - 强调文字颜色 5 2 2 2 2 3 2" xfId="8846"/>
    <cellStyle name="20% - 强调文字颜色 5 2 2 2 2 3 2 2" xfId="8847"/>
    <cellStyle name="输入 2 2 2 2 2 2 5" xfId="8848"/>
    <cellStyle name="40% - 强调文字颜色 1 3 4 2 3 2" xfId="8849"/>
    <cellStyle name="20% - 强调文字颜色 6 2 3 2 2 2" xfId="8850"/>
    <cellStyle name="汇总 2 6 4 2 2 4" xfId="8851"/>
    <cellStyle name="20% - 强调文字颜色 5 2 2 2 2 4" xfId="8852"/>
    <cellStyle name="40% - 强调文字颜色 6 2 7 2 3" xfId="8853"/>
    <cellStyle name="40% - 强调文字颜色 1 2 3 6" xfId="8854"/>
    <cellStyle name="汇总 2 6 4 2 3" xfId="8855"/>
    <cellStyle name="20% - 强调文字颜色 5 2 2 2 3" xfId="8856"/>
    <cellStyle name="常规 8 2 3 2 4" xfId="8857"/>
    <cellStyle name="常规 2 19 2 2 3 2 2" xfId="8858"/>
    <cellStyle name="20% - 强调文字颜色 6 4 2 2 2 2 2 2" xfId="8859"/>
    <cellStyle name="20% - 强调文字颜色 5 2 2 2 3 2" xfId="8860"/>
    <cellStyle name="60% - 强调文字颜色 3 6 5" xfId="8861"/>
    <cellStyle name="40% - 强调文字颜色 1 2 2 3" xfId="8862"/>
    <cellStyle name="20% - 强调文字颜色 5 2 2 2 3 2 2" xfId="8863"/>
    <cellStyle name="汇总 2 3 2 5 2 2 5" xfId="8864"/>
    <cellStyle name="输入 5 2 5 3" xfId="8865"/>
    <cellStyle name="输入 6 6 3" xfId="8866"/>
    <cellStyle name="60% - 强调文字颜色 3 6 5 2" xfId="8867"/>
    <cellStyle name="常规 11 5 2 4 8" xfId="8868"/>
    <cellStyle name="汇总 3 4" xfId="8869"/>
    <cellStyle name="40% - 强调文字颜色 1 2 2 3 2" xfId="8870"/>
    <cellStyle name="20% - 强调文字颜色 5 2 2 2 3 2 2 2" xfId="8871"/>
    <cellStyle name="40% - 强调文字颜色 1 2 2 3 2 2" xfId="8872"/>
    <cellStyle name="链接单元格 3 2 3" xfId="8873"/>
    <cellStyle name="20% - 强调文字颜色 5 2 2 2 3 2 2 2 2" xfId="8874"/>
    <cellStyle name="60% - 强调文字颜色 3 6 6" xfId="8875"/>
    <cellStyle name="计算 2 3 2 4 3 2" xfId="8876"/>
    <cellStyle name="40% - 强调文字颜色 1 2 2 4" xfId="8877"/>
    <cellStyle name="汇总 2 5 2 7 2 2 2" xfId="8878"/>
    <cellStyle name="20% - 强调文字颜色 5 2 2 2 3 2 3" xfId="8879"/>
    <cellStyle name="40% - 强调文字颜色 1 2 2 4 2" xfId="8880"/>
    <cellStyle name="60% - 强调文字颜色 6 2 4 2 3" xfId="8881"/>
    <cellStyle name="20% - 强调文字颜色 5 2 2 2 3 2 3 2" xfId="8882"/>
    <cellStyle name="60% - 强调文字颜色 3 6 7" xfId="8883"/>
    <cellStyle name="计算 2 3 2 4 3 3" xfId="8884"/>
    <cellStyle name="40% - 强调文字颜色 2 6 2" xfId="8885"/>
    <cellStyle name="40% - 强调文字颜色 1 2 2 5" xfId="8886"/>
    <cellStyle name="20% - 强调文字颜色 5 3 2 3 3 2 2" xfId="8887"/>
    <cellStyle name="好 2 2 2 3 2 3 2" xfId="8888"/>
    <cellStyle name="20% - 强调文字颜色 5 2 2 2 3 2 4" xfId="8889"/>
    <cellStyle name="汇总 2 7 4 3 3 2 2" xfId="8890"/>
    <cellStyle name="40% - 强调文字颜色 2 2 2 2 3 2 2" xfId="8891"/>
    <cellStyle name="标题 6 2 2 5" xfId="8892"/>
    <cellStyle name="输出 2 5 6 2 2" xfId="8893"/>
    <cellStyle name="20% - 强调文字颜色 5 2 2 2 3 3" xfId="8894"/>
    <cellStyle name="常规 2 4 4 2 2" xfId="8895"/>
    <cellStyle name="40% - 强调文字颜色 2 2 2 2 3 2 2 2" xfId="8896"/>
    <cellStyle name="40% - 强调文字颜色 1 2 3 3" xfId="8897"/>
    <cellStyle name="输出 2 5 6 2 2 2" xfId="8898"/>
    <cellStyle name="20% - 强调文字颜色 5 2 2 2 3 3 2" xfId="8899"/>
    <cellStyle name="常规 2 4 4 2 2 2" xfId="8900"/>
    <cellStyle name="40% - 强调文字颜色 2 2 2 2 3 2 2 2 2" xfId="8901"/>
    <cellStyle name="40% - 强调文字颜色 1 2 3 3 2" xfId="8902"/>
    <cellStyle name="20% - 强调文字颜色 5 2 2 2 3 3 2 2" xfId="8903"/>
    <cellStyle name="常规 2 4 4 2 2 2 2" xfId="8904"/>
    <cellStyle name="40% - 强调文字颜色 2 2 2 2 3 2 3" xfId="8905"/>
    <cellStyle name="常规 18 2 2 2 2 2" xfId="8906"/>
    <cellStyle name="常规 23 2 2 2 2 2" xfId="8907"/>
    <cellStyle name="输出 2 5 6 2 3" xfId="8908"/>
    <cellStyle name="20% - 强调文字颜色 5 2 2 2 3 4" xfId="8909"/>
    <cellStyle name="常规 2 4 4 2 3" xfId="8910"/>
    <cellStyle name="20% - 强调文字颜色 6 2 3 2 3 2" xfId="8911"/>
    <cellStyle name="40% - 强调文字颜色 6 2 7 2 4" xfId="8912"/>
    <cellStyle name="20% - 强调文字颜色 5 2 2 2 4" xfId="8913"/>
    <cellStyle name="20% - 强调文字颜色 5 2 2 2 4 2" xfId="8914"/>
    <cellStyle name="60% - 强调文字颜色 4 6 5" xfId="8915"/>
    <cellStyle name="40% - 强调文字颜色 1 3 2 3" xfId="8916"/>
    <cellStyle name="20% - 强调文字颜色 5 2 2 2 4 2 2" xfId="8917"/>
    <cellStyle name="60% - 强调文字颜色 4 6 5 2" xfId="8918"/>
    <cellStyle name="40% - 强调文字颜色 1 3 2 3 2" xfId="8919"/>
    <cellStyle name="20% - 强调文字颜色 5 2 2 2 4 2 2 2" xfId="8920"/>
    <cellStyle name="40% - 强调文字颜色 2 2 2 2 3 3 2" xfId="8921"/>
    <cellStyle name="标题 6 2 3 5" xfId="8922"/>
    <cellStyle name="输出 2 5 6 3 2" xfId="8923"/>
    <cellStyle name="20% - 强调文字颜色 5 2 2 2 4 3" xfId="8924"/>
    <cellStyle name="常规 2 4 4 3 2" xfId="8925"/>
    <cellStyle name="计算 2 7 2 2 2" xfId="8926"/>
    <cellStyle name="检查单元格 2 6 4" xfId="8927"/>
    <cellStyle name="40% - 强调文字颜色 2 2 2 2 3 3 2 2" xfId="8928"/>
    <cellStyle name="常规 9 2 3 3" xfId="8929"/>
    <cellStyle name="40% - 强调文字颜色 1 3 3 3" xfId="8930"/>
    <cellStyle name="20% - 强调文字颜色 5 2 2 2 4 3 2" xfId="8931"/>
    <cellStyle name="常规 2 4 4 3 2 2" xfId="8932"/>
    <cellStyle name="计算 2 7 2 2 2 2" xfId="8933"/>
    <cellStyle name="20% - 强调文字颜色 5 2 2 2 4 4" xfId="8934"/>
    <cellStyle name="常规 2 4 4 3 3" xfId="8935"/>
    <cellStyle name="计算 2 7 2 2 3" xfId="8936"/>
    <cellStyle name="汇总 2 2 3 2 4" xfId="8937"/>
    <cellStyle name="20% - 强调文字颜色 5 2 2 2 5 2" xfId="8938"/>
    <cellStyle name="60% - 强调文字颜色 5 6 5" xfId="8939"/>
    <cellStyle name="常规 2 18 3 2 2 3" xfId="8940"/>
    <cellStyle name="40% - 强调文字颜色 1 4 2 3" xfId="8941"/>
    <cellStyle name="警告文本 2 2 2 2 4 2" xfId="8942"/>
    <cellStyle name="汇总 2 2 3 2 4 2" xfId="8943"/>
    <cellStyle name="20% - 强调文字颜色 5 2 2 2 5 2 2" xfId="8944"/>
    <cellStyle name="20% - 强调文字颜色 5 2 2 2 6" xfId="8945"/>
    <cellStyle name="标题 5 3 3 2 2 3" xfId="8946"/>
    <cellStyle name="40% - 强调文字颜色 6 2 7 3" xfId="8947"/>
    <cellStyle name="常规 4 8 5" xfId="8948"/>
    <cellStyle name="常规 4 2 6 5" xfId="8949"/>
    <cellStyle name="40% - 强调文字颜色 2 8" xfId="8950"/>
    <cellStyle name="汇总 2 6 4 3" xfId="8951"/>
    <cellStyle name="常规 3 3 2 3 2 2 2" xfId="8952"/>
    <cellStyle name="20% - 强调文字颜色 5 2 2 3" xfId="8953"/>
    <cellStyle name="40% - 强调文字颜色 6 2 7 3 2" xfId="8954"/>
    <cellStyle name="20% - 强调文字颜色 5 2 2 3 2" xfId="8955"/>
    <cellStyle name="标题 1 3" xfId="8956"/>
    <cellStyle name="40% - 强调文字颜色 2 8 2" xfId="8957"/>
    <cellStyle name="汇总 2 6 4 3 2" xfId="8958"/>
    <cellStyle name="20% - 强调文字颜色 5 2 2 3 2 2 2" xfId="8959"/>
    <cellStyle name="标题 1 3 2 2" xfId="8960"/>
    <cellStyle name="20% - 强调文字颜色 5 2 2 3 2 3" xfId="8961"/>
    <cellStyle name="标题 1 3 3" xfId="8962"/>
    <cellStyle name="20% - 强调文字颜色 5 2 2 3 2 3 2" xfId="8963"/>
    <cellStyle name="标题 1 3 3 2" xfId="8964"/>
    <cellStyle name="20% - 强调文字颜色 5 2 2 3 2 4" xfId="8965"/>
    <cellStyle name="标题 1 3 4" xfId="8966"/>
    <cellStyle name="汇总 2 2 5 6 2 2 2" xfId="8967"/>
    <cellStyle name="20% - 强调文字颜色 6 2 3 3 2 2" xfId="8968"/>
    <cellStyle name="汇总 2 6 4 3 2 4" xfId="8969"/>
    <cellStyle name="40% - 强调文字颜色 6 2 7 3 3" xfId="8970"/>
    <cellStyle name="40% - 强调文字颜色 4 5 4 2 2 2 2" xfId="8971"/>
    <cellStyle name="20% - 强调文字颜色 5 2 2 3 3" xfId="8972"/>
    <cellStyle name="标题 1 4" xfId="8973"/>
    <cellStyle name="20% - 强调文字颜色 5 2 2 3 3 2" xfId="8974"/>
    <cellStyle name="标题 1 4 2" xfId="8975"/>
    <cellStyle name="常规 4 15" xfId="8976"/>
    <cellStyle name="40% - 强调文字颜色 2 2 2 3" xfId="8977"/>
    <cellStyle name="20% - 强调文字颜色 5 2 2 3 3 2 2" xfId="8978"/>
    <cellStyle name="标题 1 4 2 2" xfId="8979"/>
    <cellStyle name="常规 4 15 2" xfId="8980"/>
    <cellStyle name="强调文字颜色 5 2 2 5 3" xfId="8981"/>
    <cellStyle name="20% - 强调文字颜色 6 3 8 2 2" xfId="8982"/>
    <cellStyle name="20% - 强调文字颜色 5 2 2 4" xfId="8983"/>
    <cellStyle name="汇总 2 6 4 4" xfId="8984"/>
    <cellStyle name="常规 3 3 2 3 2 2 3" xfId="8985"/>
    <cellStyle name="60% - 强调文字颜色 3 4 5 3 2" xfId="8986"/>
    <cellStyle name="40% - 强调文字颜色 6 2 7 4" xfId="8987"/>
    <cellStyle name="常规 4 8 6" xfId="8988"/>
    <cellStyle name="强调文字颜色 5 2 2 5 3 2" xfId="8989"/>
    <cellStyle name="常规 11 4 2 2 2 4" xfId="8990"/>
    <cellStyle name="20% - 强调文字颜色 6 3 8 2 2 2" xfId="8991"/>
    <cellStyle name="20% - 强调文字颜色 5 2 2 4 2" xfId="8992"/>
    <cellStyle name="标题 2 3" xfId="8993"/>
    <cellStyle name="汇总 2 6 4 4 2 2" xfId="8994"/>
    <cellStyle name="标题 4 4 2 2 3" xfId="8995"/>
    <cellStyle name="20% - 强调文字颜色 5 2 2 4 2 2" xfId="8996"/>
    <cellStyle name="标题 2 3 2" xfId="8997"/>
    <cellStyle name="解释性文本 5 2 3 5" xfId="8998"/>
    <cellStyle name="汇总 2 6 4 4 2 2 2" xfId="8999"/>
    <cellStyle name="标题 4 4 2 2 3 2" xfId="9000"/>
    <cellStyle name="20% - 强调文字颜色 5 2 2 4 2 2 2" xfId="9001"/>
    <cellStyle name="标题 2 3 2 2" xfId="9002"/>
    <cellStyle name="标题 4 4 2 2 3 2 2" xfId="9003"/>
    <cellStyle name="20% - 强调文字颜色 5 2 2 4 2 2 2 2" xfId="9004"/>
    <cellStyle name="标题 2 3 2 2 2" xfId="9005"/>
    <cellStyle name="汇总 2 6 4 4 2 3" xfId="9006"/>
    <cellStyle name="标题 4 4 2 2 4" xfId="9007"/>
    <cellStyle name="20% - 强调文字颜色 5 2 2 4 2 3" xfId="9008"/>
    <cellStyle name="标题 2 3 3" xfId="9009"/>
    <cellStyle name="解释性文本 5 2 3 6" xfId="9010"/>
    <cellStyle name="20% - 强调文字颜色 5 2 2 4 2 3 2" xfId="9011"/>
    <cellStyle name="标题 2 3 3 2" xfId="9012"/>
    <cellStyle name="20% - 强调文字颜色 5 2 2 4 2 4" xfId="9013"/>
    <cellStyle name="标题 2 3 4" xfId="9014"/>
    <cellStyle name="汇总 2 2 5 6 3 2 2" xfId="9015"/>
    <cellStyle name="20% - 强调文字颜色 6 2 3 4 2 2" xfId="9016"/>
    <cellStyle name="20% - 强调文字颜色 5 2 2 4 3" xfId="9017"/>
    <cellStyle name="标题 2 4" xfId="9018"/>
    <cellStyle name="40% - 强调文字颜色 1 2 5 2 2 2" xfId="9019"/>
    <cellStyle name="常规 3 2 2 2 8 2 2" xfId="9020"/>
    <cellStyle name="20% - 强调文字颜色 6 5 2 3 2 2 2 2" xfId="9021"/>
    <cellStyle name="输出 2 3 2 2 3 4" xfId="9022"/>
    <cellStyle name="汇总 2 2 4 2 2 2 2 3" xfId="9023"/>
    <cellStyle name="标题 4 4 2 3 3" xfId="9024"/>
    <cellStyle name="20% - 强调文字颜色 5 2 2 4 3 2" xfId="9025"/>
    <cellStyle name="标题 2 4 2" xfId="9026"/>
    <cellStyle name="解释性文本 5 2 4 5" xfId="9027"/>
    <cellStyle name="常规 13 2 5" xfId="9028"/>
    <cellStyle name="强调文字颜色 1 3 5 2 3" xfId="9029"/>
    <cellStyle name="好 4 3 2 5" xfId="9030"/>
    <cellStyle name="40% - 强调文字颜色 1 2 5 2 2 2 2" xfId="9031"/>
    <cellStyle name="常规 26 2 2 2 3" xfId="9032"/>
    <cellStyle name="常规 31 2 2 2 3" xfId="9033"/>
    <cellStyle name="标题 4 4 2 3 3 2" xfId="9034"/>
    <cellStyle name="20% - 强调文字颜色 5 2 2 4 3 2 2" xfId="9035"/>
    <cellStyle name="标题 2 4 2 2" xfId="9036"/>
    <cellStyle name="标题 3 2 2 9 3 2 2" xfId="9037"/>
    <cellStyle name="20% - 强调文字颜色 5 2 2 4 4" xfId="9038"/>
    <cellStyle name="标题 2 5" xfId="9039"/>
    <cellStyle name="40% - 强调文字颜色 5 4 3 2 2 2 2" xfId="9040"/>
    <cellStyle name="20% - 强调文字颜色 5 2 2 5" xfId="9041"/>
    <cellStyle name="20% - 强调文字颜色 5 2 2 5 2" xfId="9042"/>
    <cellStyle name="标题 3 3" xfId="9043"/>
    <cellStyle name="20% - 强调文字颜色 5 2 2 5 3" xfId="9044"/>
    <cellStyle name="标题 3 4" xfId="9045"/>
    <cellStyle name="40% - 强调文字颜色 1 2 5 2 3 2" xfId="9046"/>
    <cellStyle name="计算 2 2 4 2 3 3 2 4" xfId="9047"/>
    <cellStyle name="标题 5 2 9 2 2 2 2" xfId="9048"/>
    <cellStyle name="60% - 强调文字颜色 1 5 4 2 2" xfId="9049"/>
    <cellStyle name="20% - 强调文字颜色 5 2 2 5 4" xfId="9050"/>
    <cellStyle name="标题 3 5" xfId="9051"/>
    <cellStyle name="标题 4 4 4 2 3" xfId="9052"/>
    <cellStyle name="计算 2 3 2 10" xfId="9053"/>
    <cellStyle name="20% - 强调文字颜色 5 2 2 6 2 2" xfId="9054"/>
    <cellStyle name="计算 2 3 7 4" xfId="9055"/>
    <cellStyle name="标题 4 3 2" xfId="9056"/>
    <cellStyle name="汇总 2 7 3 5 2 2" xfId="9057"/>
    <cellStyle name="标题 5 3 3 2 3" xfId="9058"/>
    <cellStyle name="40% - 强调文字颜色 6 2 8" xfId="9059"/>
    <cellStyle name="20% - 强调文字颜色 5 2 3" xfId="9060"/>
    <cellStyle name="40% - 强调文字颜色 6 2 8 2" xfId="9061"/>
    <cellStyle name="常规 4 9 4" xfId="9062"/>
    <cellStyle name="20% - 强调文字颜色 5 2 3 2" xfId="9063"/>
    <cellStyle name="常规 3 2 2 2 2 3 3" xfId="9064"/>
    <cellStyle name="常规 4 2 7 4" xfId="9065"/>
    <cellStyle name="40% - 强调文字颜色 3 7" xfId="9066"/>
    <cellStyle name="适中 6 3 2 3" xfId="9067"/>
    <cellStyle name="汇总 2 6 5 2" xfId="9068"/>
    <cellStyle name="40% - 强调文字颜色 6 2 8 2 2" xfId="9069"/>
    <cellStyle name="检查单元格 2 6 6" xfId="9070"/>
    <cellStyle name="20% - 强调文字颜色 5 2 3 2 2" xfId="9071"/>
    <cellStyle name="常规 9 2 3 5" xfId="9072"/>
    <cellStyle name="40% - 强调文字颜色 3 7 2" xfId="9073"/>
    <cellStyle name="适中 6 3 2 3 2" xfId="9074"/>
    <cellStyle name="汇总 2 6 5 2 2" xfId="9075"/>
    <cellStyle name="注释 2 7 2 3 3" xfId="9076"/>
    <cellStyle name="差 5 5 3" xfId="9077"/>
    <cellStyle name="汇总 2 6 5 2 2 2 2" xfId="9078"/>
    <cellStyle name="好 2 2 3 2 5" xfId="9079"/>
    <cellStyle name="20% - 强调文字颜色 5 2 3 2 2 2 2" xfId="9080"/>
    <cellStyle name="注释 2 7 2 3 3 2" xfId="9081"/>
    <cellStyle name="差 5 5 3 2" xfId="9082"/>
    <cellStyle name="汇总 2 2 2 4 2 3" xfId="9083"/>
    <cellStyle name="20% - 强调文字颜色 5 2 3 2 2 2 2 2" xfId="9084"/>
    <cellStyle name="计算 5 2 3 4 3" xfId="9085"/>
    <cellStyle name="汇总 3 3 3 3 3" xfId="9086"/>
    <cellStyle name="20% - 强调文字颜色 6 2 2 5 2 2" xfId="9087"/>
    <cellStyle name="注释 2 7 2 4 3" xfId="9088"/>
    <cellStyle name="差 5 6 3" xfId="9089"/>
    <cellStyle name="20% - 强调文字颜色 5 2 3 2 2 3 2" xfId="9090"/>
    <cellStyle name="20% - 强调文字颜色 6 2 4 2 2 2" xfId="9091"/>
    <cellStyle name="20% - 强调文字颜色 5 2 3 2 2 4" xfId="9092"/>
    <cellStyle name="20% - 强调文字颜色 6 2 2 5 3" xfId="9093"/>
    <cellStyle name="60% - 强调文字颜色 4 3 4 2 2 2 2" xfId="9094"/>
    <cellStyle name="20% - 强调文字颜色 5 2 3 2 3" xfId="9095"/>
    <cellStyle name="常规 9 2 3 6" xfId="9096"/>
    <cellStyle name="注释 2 7 3 3 3" xfId="9097"/>
    <cellStyle name="差 6 5 3" xfId="9098"/>
    <cellStyle name="好 2 2 4 2 5" xfId="9099"/>
    <cellStyle name="20% - 强调文字颜色 5 2 3 2 3 2 2" xfId="9100"/>
    <cellStyle name="20% - 强调文字颜色 5 2 3 2 4" xfId="9101"/>
    <cellStyle name="40% - 强调文字颜色 6 2 8 3" xfId="9102"/>
    <cellStyle name="常规 4 9 5" xfId="9103"/>
    <cellStyle name="20% - 强调文字颜色 5 2 3 3" xfId="9104"/>
    <cellStyle name="常规 4 2 7 5" xfId="9105"/>
    <cellStyle name="40% - 强调文字颜色 3 8" xfId="9106"/>
    <cellStyle name="适中 6 3 2 4" xfId="9107"/>
    <cellStyle name="汇总 2 6 5 3" xfId="9108"/>
    <cellStyle name="常规 3 3 2 3 2 3 2" xfId="9109"/>
    <cellStyle name="20% - 强调文字颜色 5 2 3 3 2" xfId="9110"/>
    <cellStyle name="常规 9 2 4 5" xfId="9111"/>
    <cellStyle name="40% - 强调文字颜色 3 8 2" xfId="9112"/>
    <cellStyle name="汇总 2 6 5 3 2" xfId="9113"/>
    <cellStyle name="好 2 3 3 2 5" xfId="9114"/>
    <cellStyle name="20% - 强调文字颜色 5 2 3 3 2 2 2" xfId="9115"/>
    <cellStyle name="计算 2 2 7 6" xfId="9116"/>
    <cellStyle name="标题 3 3 4" xfId="9117"/>
    <cellStyle name="20% - 强调文字颜色 6 2 3 5 2 2" xfId="9118"/>
    <cellStyle name="20% - 强调文字颜色 5 2 3 3 2 3 2" xfId="9119"/>
    <cellStyle name="常规 3 4 11" xfId="9120"/>
    <cellStyle name="20% - 强调文字颜色 5 2 3 3 2 4" xfId="9121"/>
    <cellStyle name="常规 11 4 2 3 2 2 3 2" xfId="9122"/>
    <cellStyle name="汇总 2 2 5 7 2 2 2" xfId="9123"/>
    <cellStyle name="20% - 强调文字颜色 6 2 4 3 2 2" xfId="9124"/>
    <cellStyle name="20% - 强调文字颜色 5 2 3 3 3" xfId="9125"/>
    <cellStyle name="20% - 强调文字颜色 5 2 3 3 3 2" xfId="9126"/>
    <cellStyle name="20% - 强调文字颜色 5 2 3 3 3 2 2" xfId="9127"/>
    <cellStyle name="20% - 强调文字颜色 5 2 3 3 4" xfId="9128"/>
    <cellStyle name="20% - 强调文字颜色 5 2 3 4" xfId="9129"/>
    <cellStyle name="60% - 强调文字颜色 2 2 2 2 3 3 2 2" xfId="9130"/>
    <cellStyle name="强调文字颜色 4 4 2 2 3 3" xfId="9131"/>
    <cellStyle name="20% - 强调文字颜色 5 2 3 4 2" xfId="9132"/>
    <cellStyle name="常规 9 2 5 5" xfId="9133"/>
    <cellStyle name="标题 4 5 2 2 3 2" xfId="9134"/>
    <cellStyle name="20% - 强调文字颜色 5 2 3 4 2 2 2" xfId="9135"/>
    <cellStyle name="20% - 强调文字颜色 5 2 3 4 3" xfId="9136"/>
    <cellStyle name="常规 9 2 5 6" xfId="9137"/>
    <cellStyle name="40% - 强调文字颜色 1 2 5 3 2 2" xfId="9138"/>
    <cellStyle name="20% - 强调文字颜色 5 2 3 4 4" xfId="9139"/>
    <cellStyle name="20% - 强调文字颜色 5 2 3 5" xfId="9140"/>
    <cellStyle name="20% - 强调文字颜色 5 2 3 5 2" xfId="9141"/>
    <cellStyle name="常规 9 2 6 5" xfId="9142"/>
    <cellStyle name="标题 4 5 3 2 3" xfId="9143"/>
    <cellStyle name="注释 2 2 4 2 2 3 3" xfId="9144"/>
    <cellStyle name="20% - 强调文字颜色 5 2 3 5 2 2" xfId="9145"/>
    <cellStyle name="20% - 强调文字颜色 5 2 3 6" xfId="9146"/>
    <cellStyle name="常规 11 5 3 8 2" xfId="9147"/>
    <cellStyle name="标题 5 3 3 2 4" xfId="9148"/>
    <cellStyle name="40% - 强调文字颜色 6 2 9" xfId="9149"/>
    <cellStyle name="20% - 强调文字颜色 5 2 4" xfId="9150"/>
    <cellStyle name="常规 4 5 2 2 2 3" xfId="9151"/>
    <cellStyle name="40% - 强调文字颜色 6 2 9 2" xfId="9152"/>
    <cellStyle name="常规 7 4 2 2 3" xfId="9153"/>
    <cellStyle name="20% - 强调文字颜色 5 2 4 2" xfId="9154"/>
    <cellStyle name="警告文本 3 2 3 2 5" xfId="9155"/>
    <cellStyle name="常规 4 2 8 4" xfId="9156"/>
    <cellStyle name="40% - 强调文字颜色 4 7" xfId="9157"/>
    <cellStyle name="适中 6 3 3 3" xfId="9158"/>
    <cellStyle name="汇总 2 6 6 2" xfId="9159"/>
    <cellStyle name="常规 4 5 2 2 2 3 2" xfId="9160"/>
    <cellStyle name="40% - 强调文字颜色 6 2 9 2 2" xfId="9161"/>
    <cellStyle name="常规 7 4 2 2 3 2" xfId="9162"/>
    <cellStyle name="20% - 强调文字颜色 5 2 4 2 2" xfId="9163"/>
    <cellStyle name="40% - 强调文字颜色 4 7 2" xfId="9164"/>
    <cellStyle name="汇总 2 6 6 2 2" xfId="9165"/>
    <cellStyle name="常规 11 5 3 2 3 3 2" xfId="9166"/>
    <cellStyle name="警告文本 2 5 6" xfId="9167"/>
    <cellStyle name="40% - 强调文字颜色 5 4 5 3" xfId="9168"/>
    <cellStyle name="好 3 2 3 2 5" xfId="9169"/>
    <cellStyle name="20% - 强调文字颜色 5 2 4 2 2 2 2" xfId="9170"/>
    <cellStyle name="强调文字颜色 5 6 4" xfId="9171"/>
    <cellStyle name="常规 4 5 2 2 2 4" xfId="9172"/>
    <cellStyle name="40% - 强调文字颜色 6 2 9 3" xfId="9173"/>
    <cellStyle name="常规 7 4 2 2 4" xfId="9174"/>
    <cellStyle name="20% - 强调文字颜色 5 2 4 3" xfId="9175"/>
    <cellStyle name="常规 4 2 8 5" xfId="9176"/>
    <cellStyle name="40% - 强调文字颜色 4 8" xfId="9177"/>
    <cellStyle name="适中 6 3 3 4" xfId="9178"/>
    <cellStyle name="汇总 2 6 6 3" xfId="9179"/>
    <cellStyle name="40% - 强调文字颜色 4 8 2" xfId="9180"/>
    <cellStyle name="常规 11 2 10" xfId="9181"/>
    <cellStyle name="汇总 2 6 6 3 2" xfId="9182"/>
    <cellStyle name="20% - 强调文字颜色 5 2 4 3 2" xfId="9183"/>
    <cellStyle name="20% - 强调文字颜色 5 2 4 4" xfId="9184"/>
    <cellStyle name="20% - 强调文字颜色 5 2 5" xfId="9185"/>
    <cellStyle name="20% - 强调文字颜色 6 3 2 5 2 2" xfId="9186"/>
    <cellStyle name="常规 7 4 2 3 3" xfId="9187"/>
    <cellStyle name="20% - 强调文字颜色 5 2 5 2" xfId="9188"/>
    <cellStyle name="好 2 8" xfId="9189"/>
    <cellStyle name="40% - 强调文字颜色 5 7" xfId="9190"/>
    <cellStyle name="汇总 2 6 7 2" xfId="9191"/>
    <cellStyle name="常规 7 4 2 3 3 2" xfId="9192"/>
    <cellStyle name="20% - 强调文字颜色 5 2 5 2 2" xfId="9193"/>
    <cellStyle name="好 2 8 2" xfId="9194"/>
    <cellStyle name="常规 2 3 2 2 4" xfId="9195"/>
    <cellStyle name="输出 2 4 4 2 4" xfId="9196"/>
    <cellStyle name="40% - 强调文字颜色 5 7 2" xfId="9197"/>
    <cellStyle name="汇总 2 6 7 2 2" xfId="9198"/>
    <cellStyle name="好 4 2 3 2 5" xfId="9199"/>
    <cellStyle name="20% - 强调文字颜色 5 2 5 2 2 2 2" xfId="9200"/>
    <cellStyle name="警告文本 5 2 5 2" xfId="9201"/>
    <cellStyle name="常规 2 3 2 2 4 2 2" xfId="9202"/>
    <cellStyle name="20% - 强调文字颜色 6 2 7 5" xfId="9203"/>
    <cellStyle name="常规 12 3 2 5" xfId="9204"/>
    <cellStyle name="20% - 强调文字颜色 5 2 5 2 3 2" xfId="9205"/>
    <cellStyle name="警告文本 5 3 5" xfId="9206"/>
    <cellStyle name="常规 2 3 2 2 5 2" xfId="9207"/>
    <cellStyle name="常规 17 2 4 2 3" xfId="9208"/>
    <cellStyle name="常规 22 2 4 2 3" xfId="9209"/>
    <cellStyle name="汇总 3 11" xfId="9210"/>
    <cellStyle name="差 2 2 3 3 3" xfId="9211"/>
    <cellStyle name="标题 5 10 2 4" xfId="9212"/>
    <cellStyle name="60% - 强调文字颜色 2 3 2 3 4" xfId="9213"/>
    <cellStyle name="20% - 强调文字颜色 5 4 2 3 2 2" xfId="9214"/>
    <cellStyle name="常规 2 3 2 2 6" xfId="9215"/>
    <cellStyle name="20% - 强调文字颜色 5 2 5 2 4" xfId="9216"/>
    <cellStyle name="常规 2 2 2 2 2 3 2" xfId="9217"/>
    <cellStyle name="标题 5 11" xfId="9218"/>
    <cellStyle name="40% - 强调文字颜色 2 3 2 2 2" xfId="9219"/>
    <cellStyle name="20% - 强调文字颜色 5 2 6" xfId="9220"/>
    <cellStyle name="60% - 强调文字颜色 4 5 2 3 2 3" xfId="9221"/>
    <cellStyle name="60% - 强调文字颜色 4 5 4 2 4" xfId="9222"/>
    <cellStyle name="标题 5 11 2" xfId="9223"/>
    <cellStyle name="60% - 强调文字颜色 2 3 3 3" xfId="9224"/>
    <cellStyle name="60% - 强调文字颜色 4 2 5" xfId="9225"/>
    <cellStyle name="40% - 强调文字颜色 2 3 2 2 2 2" xfId="9226"/>
    <cellStyle name="常规 7 4 2 4 3" xfId="9227"/>
    <cellStyle name="20% - 强调文字颜色 5 2 6 2" xfId="9228"/>
    <cellStyle name="好 3 8" xfId="9229"/>
    <cellStyle name="40% - 强调文字颜色 6 7" xfId="9230"/>
    <cellStyle name="注释 6 2 2 4" xfId="9231"/>
    <cellStyle name="汇总 2 6 8 2" xfId="9232"/>
    <cellStyle name="60% - 强调文字颜色 4 5 2 3 2 3 2" xfId="9233"/>
    <cellStyle name="40% - 强调文字颜色 2 3 2 2 2 2 2" xfId="9234"/>
    <cellStyle name="常规 11 6 6 4" xfId="9235"/>
    <cellStyle name="标题 5 11 2 2" xfId="9236"/>
    <cellStyle name="60% - 强调文字颜色 2 3 3 3 2" xfId="9237"/>
    <cellStyle name="60% - 强调文字颜色 4 2 5 2" xfId="9238"/>
    <cellStyle name="常规 2 3 3 2 4" xfId="9239"/>
    <cellStyle name="输出 2 4 5 2 4" xfId="9240"/>
    <cellStyle name="常规 7 4 2 4 3 2" xfId="9241"/>
    <cellStyle name="20% - 强调文字颜色 5 2 6 2 2" xfId="9242"/>
    <cellStyle name="40% - 强调文字颜色 6 7 2" xfId="9243"/>
    <cellStyle name="注释 6 2 2 4 2" xfId="9244"/>
    <cellStyle name="汇总 2 6 8 2 2" xfId="9245"/>
    <cellStyle name="60% - 强调文字颜色 1 3 2 3 2 4" xfId="9246"/>
    <cellStyle name="40% - 强调文字颜色 2 3 2 2 2 2 2 2" xfId="9247"/>
    <cellStyle name="输出 2 2 4 2 9" xfId="9248"/>
    <cellStyle name="60% - 强调文字颜色 2 3 3 3 2 2" xfId="9249"/>
    <cellStyle name="60% - 强调文字颜色 4 2 5 2 2" xfId="9250"/>
    <cellStyle name="常规 2 18 3 2 4" xfId="9251"/>
    <cellStyle name="40% - 强调文字颜色 1 4 4" xfId="9252"/>
    <cellStyle name="常规 2 3 3 2 4 2" xfId="9253"/>
    <cellStyle name="20% - 强调文字颜色 5 2 6 2 2 2" xfId="9254"/>
    <cellStyle name="40% - 强调文字颜色 2 3 2 2 2 4" xfId="9255"/>
    <cellStyle name="40% - 强调文字颜色 3 3 3 2 2 2" xfId="9256"/>
    <cellStyle name="注释 2 3 3 3 3 2" xfId="9257"/>
    <cellStyle name="60% - 强调文字颜色 4 2 7" xfId="9258"/>
    <cellStyle name="40% - 强调文字颜色 3 2 2" xfId="9259"/>
    <cellStyle name="20% - 强调文字颜色 5 2 6 4" xfId="9260"/>
    <cellStyle name="标题 5 12" xfId="9261"/>
    <cellStyle name="40% - 强调文字颜色 2 3 2 2 3" xfId="9262"/>
    <cellStyle name="汇总 6 3 2 2 2 2" xfId="9263"/>
    <cellStyle name="常规 11 3 2" xfId="9264"/>
    <cellStyle name="汇总 4 6 3 2 2" xfId="9265"/>
    <cellStyle name="汇总 2 6 9" xfId="9266"/>
    <cellStyle name="20% - 强调文字颜色 5 2 7" xfId="9267"/>
    <cellStyle name="60% - 强调文字颜色 2 3 4 3 2" xfId="9268"/>
    <cellStyle name="60% - 强调文字颜色 4 3 5 2" xfId="9269"/>
    <cellStyle name="标题 5 2 2 7" xfId="9270"/>
    <cellStyle name="40% - 强调文字颜色 2 3 2 2 3 2 2" xfId="9271"/>
    <cellStyle name="常规 2 3 4 2 4" xfId="9272"/>
    <cellStyle name="输出 2 4 6 2 4" xfId="9273"/>
    <cellStyle name="20% - 强调文字颜色 5 2 7 2 2" xfId="9274"/>
    <cellStyle name="20% - 强调文字颜色 6 2 2 2 3 3" xfId="9275"/>
    <cellStyle name="常规 18 2" xfId="9276"/>
    <cellStyle name="常规 23 2" xfId="9277"/>
    <cellStyle name="常规 11 3 2 2 2" xfId="9278"/>
    <cellStyle name="注释 6 2 3 4 2" xfId="9279"/>
    <cellStyle name="20% - 强调文字颜色 6 2 2 2 3 3 2" xfId="9280"/>
    <cellStyle name="20% - 强调文字颜色 6 4 2 3 2 3" xfId="9281"/>
    <cellStyle name="常规 18 2 2" xfId="9282"/>
    <cellStyle name="常规 23 2 2" xfId="9283"/>
    <cellStyle name="常规 11 3 2 2 2 2" xfId="9284"/>
    <cellStyle name="20% - 强调文字颜色 5 2 7 2 2 2" xfId="9285"/>
    <cellStyle name="20% - 强调文字颜色 6 4 2 3 2 4" xfId="9286"/>
    <cellStyle name="常规 18 2 3" xfId="9287"/>
    <cellStyle name="常规 23 2 3" xfId="9288"/>
    <cellStyle name="20% - 强调文字颜色 5 2 7 2 2 3" xfId="9289"/>
    <cellStyle name="20% - 强调文字颜色 6 2 2 2 3 4" xfId="9290"/>
    <cellStyle name="常规 18 3" xfId="9291"/>
    <cellStyle name="常规 23 3" xfId="9292"/>
    <cellStyle name="常规 11 3 2 2 3" xfId="9293"/>
    <cellStyle name="常规 13 3 3 2" xfId="9294"/>
    <cellStyle name="20% - 强调文字颜色 5 2 7 2 3" xfId="9295"/>
    <cellStyle name="常规 19 2 2 2 2 3" xfId="9296"/>
    <cellStyle name="常规 24 2 2 2 2 3" xfId="9297"/>
    <cellStyle name="链接单元格 4 2 2 2 2 2" xfId="9298"/>
    <cellStyle name="60% - 强调文字颜色 2 2 2 3 2 3 2" xfId="9299"/>
    <cellStyle name="40% - 强调文字颜色 2 4 2 3 3 2 2" xfId="9300"/>
    <cellStyle name="60% - 强调文字颜色 4 3 5 4" xfId="9301"/>
    <cellStyle name="20% - 强调文字颜色 5 4 2 5 2 2" xfId="9302"/>
    <cellStyle name="常规 18 4" xfId="9303"/>
    <cellStyle name="常规 23 4" xfId="9304"/>
    <cellStyle name="汇总 2 2 4 2 4 2 3 2 2" xfId="9305"/>
    <cellStyle name="常规 13 3 3 3" xfId="9306"/>
    <cellStyle name="20% - 强调文字颜色 5 2 7 2 4" xfId="9307"/>
    <cellStyle name="20% - 强调文字颜色 6 2 2 2 4 3" xfId="9308"/>
    <cellStyle name="常规 19 2" xfId="9309"/>
    <cellStyle name="常规 24 2" xfId="9310"/>
    <cellStyle name="常规 11 3 2 3 2" xfId="9311"/>
    <cellStyle name="20% - 强调文字颜色 5 2 7 3 2" xfId="9312"/>
    <cellStyle name="计算 2 6 2 2 4" xfId="9313"/>
    <cellStyle name="常规 2 19 4 2 4" xfId="9314"/>
    <cellStyle name="20% - 强调文字颜色 5 2 7 3 2 2" xfId="9315"/>
    <cellStyle name="20% - 强调文字颜色 6 2 2 2 4 3 2" xfId="9316"/>
    <cellStyle name="常规 19 2 2" xfId="9317"/>
    <cellStyle name="常规 24 2 2" xfId="9318"/>
    <cellStyle name="常规 11 3 2 3 2 2" xfId="9319"/>
    <cellStyle name="常规 2 19 4 2 5" xfId="9320"/>
    <cellStyle name="20% - 强调文字颜色 5 2 7 3 2 3" xfId="9321"/>
    <cellStyle name="常规 19 2 3" xfId="9322"/>
    <cellStyle name="常规 24 2 3" xfId="9323"/>
    <cellStyle name="20% - 强调文字颜色 6 2 2 2 4 4" xfId="9324"/>
    <cellStyle name="常规 19 3" xfId="9325"/>
    <cellStyle name="常规 24 3" xfId="9326"/>
    <cellStyle name="常规 13 3 4 2" xfId="9327"/>
    <cellStyle name="20% - 强调文字颜色 5 2 7 3 3" xfId="9328"/>
    <cellStyle name="计算 2 6 2 2 5" xfId="9329"/>
    <cellStyle name="常规 2 19 4 3 4" xfId="9330"/>
    <cellStyle name="40% - 强调文字颜色 6 2 2 4 2 4" xfId="9331"/>
    <cellStyle name="20% - 强调文字颜色 5 2 7 3 3 2" xfId="9332"/>
    <cellStyle name="常规 19 3 2" xfId="9333"/>
    <cellStyle name="常规 24 3 2" xfId="9334"/>
    <cellStyle name="常规 19 4" xfId="9335"/>
    <cellStyle name="常规 24 4" xfId="9336"/>
    <cellStyle name="20% - 强调文字颜色 5 2 7 3 4" xfId="9337"/>
    <cellStyle name="常规 19 5" xfId="9338"/>
    <cellStyle name="常规 24 5" xfId="9339"/>
    <cellStyle name="20% - 强调文字颜色 5 2 7 3 5" xfId="9340"/>
    <cellStyle name="常规 25" xfId="9341"/>
    <cellStyle name="常规 30" xfId="9342"/>
    <cellStyle name="注释 2 2 2 2 2 2 3 2" xfId="9343"/>
    <cellStyle name="常规 11 3 2 4" xfId="9344"/>
    <cellStyle name="注释 6 2 3 6" xfId="9345"/>
    <cellStyle name="输出 2 2 2 5 3 2 2" xfId="9346"/>
    <cellStyle name="20% - 强调文字颜色 5 2 7 4" xfId="9347"/>
    <cellStyle name="常规 25 2" xfId="9348"/>
    <cellStyle name="常规 30 2" xfId="9349"/>
    <cellStyle name="常规 11 3 2 4 2" xfId="9350"/>
    <cellStyle name="20% - 强调文字颜色 5 2 7 4 2" xfId="9351"/>
    <cellStyle name="计算 2 6 2 3 4" xfId="9352"/>
    <cellStyle name="汇总 5 2 7 3" xfId="9353"/>
    <cellStyle name="20% - 强调文字颜色 5 2 7 4 2 2" xfId="9354"/>
    <cellStyle name="20% - 强调文字颜色 5 2 7 4 3" xfId="9355"/>
    <cellStyle name="计算 2 6 2 3 5" xfId="9356"/>
    <cellStyle name="20% - 强调文字颜色 5 2 7 4 4" xfId="9357"/>
    <cellStyle name="警告文本 4 2 5 2" xfId="9358"/>
    <cellStyle name="20% - 强调文字颜色 5 2 7 5" xfId="9359"/>
    <cellStyle name="常规 2 17 2 2 4 2" xfId="9360"/>
    <cellStyle name="40% - 强调文字颜色 5 6 2 2 2" xfId="9361"/>
    <cellStyle name="常规 26" xfId="9362"/>
    <cellStyle name="常规 31" xfId="9363"/>
    <cellStyle name="40% - 强调文字颜色 1 5 2 5 2 2" xfId="9364"/>
    <cellStyle name="常规 11 3 2 5" xfId="9365"/>
    <cellStyle name="警告文本 4 2 5 3" xfId="9366"/>
    <cellStyle name="20% - 强调文字颜色 5 2 7 6" xfId="9367"/>
    <cellStyle name="标题 5 13" xfId="9368"/>
    <cellStyle name="常规 2 19 4 2 2 2 2" xfId="9369"/>
    <cellStyle name="40% - 强调文字颜色 2 3 2 2 4" xfId="9370"/>
    <cellStyle name="汇总 6 3 2 2 2 3" xfId="9371"/>
    <cellStyle name="常规 3 2 2 2 10 2" xfId="9372"/>
    <cellStyle name="常规 11 3 3" xfId="9373"/>
    <cellStyle name="20% - 强调文字颜色 5 2 8" xfId="9374"/>
    <cellStyle name="常规 11 3 3 2" xfId="9375"/>
    <cellStyle name="注释 6 2 4 4" xfId="9376"/>
    <cellStyle name="20% - 强调文字颜色 5 2 8 2" xfId="9377"/>
    <cellStyle name="输出 2 2 6 2 5" xfId="9378"/>
    <cellStyle name="好 5 8" xfId="9379"/>
    <cellStyle name="常规 11 3 3 3" xfId="9380"/>
    <cellStyle name="20% - 强调文字颜色 5 2 8 3" xfId="9381"/>
    <cellStyle name="好 5 9" xfId="9382"/>
    <cellStyle name="常规 15 2 3 4 2" xfId="9383"/>
    <cellStyle name="常规 20 2 3 4 2" xfId="9384"/>
    <cellStyle name="20% - 强调文字颜色 5 2 9" xfId="9385"/>
    <cellStyle name="常规 11 3 4" xfId="9386"/>
    <cellStyle name="强调文字颜色 1 3 3 3 2" xfId="9387"/>
    <cellStyle name="常规 11 3 4 2" xfId="9388"/>
    <cellStyle name="强调文字颜色 1 3 3 3 2 2" xfId="9389"/>
    <cellStyle name="好 6 8" xfId="9390"/>
    <cellStyle name="计算 2 4 2 2 5" xfId="9391"/>
    <cellStyle name="20% - 强调文字颜色 5 2 9 2" xfId="9392"/>
    <cellStyle name="常规 2 3 6 2 4" xfId="9393"/>
    <cellStyle name="计算 2 4 2 2 5 2" xfId="9394"/>
    <cellStyle name="20% - 强调文字颜色 5 2 9 2 2" xfId="9395"/>
    <cellStyle name="常规 11 3 4 2 2" xfId="9396"/>
    <cellStyle name="常规 2 3 6 2 4 2" xfId="9397"/>
    <cellStyle name="20% - 强调文字颜色 5 2 9 2 2 2" xfId="9398"/>
    <cellStyle name="强调文字颜色 6 3 2 4 3" xfId="9399"/>
    <cellStyle name="常规 11 3 4 2 2 2" xfId="9400"/>
    <cellStyle name="常规 11 3 4 3" xfId="9401"/>
    <cellStyle name="计算 2 4 2 2 6" xfId="9402"/>
    <cellStyle name="20% - 强调文字颜色 5 2 9 3" xfId="9403"/>
    <cellStyle name="汇总 2 5 2 2 2 2 4" xfId="9404"/>
    <cellStyle name="常规 2 6 2 5 6" xfId="9405"/>
    <cellStyle name="20% - 强调文字颜色 5 3" xfId="9406"/>
    <cellStyle name="强调文字颜色 2 2 6 2" xfId="9407"/>
    <cellStyle name="常规 11 6 3 3 4" xfId="9408"/>
    <cellStyle name="20% - 强调文字颜色 5 3 10" xfId="9409"/>
    <cellStyle name="60% - 强调文字颜色 1 5 2 4 3" xfId="9410"/>
    <cellStyle name="20% - 强调文字颜色 5 6 5 3" xfId="9411"/>
    <cellStyle name="输入 3 2 3 3 3 2" xfId="9412"/>
    <cellStyle name="强调文字颜色 2 5 4 2 2" xfId="9413"/>
    <cellStyle name="输出 2 2 4 5 2 4" xfId="9414"/>
    <cellStyle name="20% - 强调文字颜色 5 3 10 2" xfId="9415"/>
    <cellStyle name="60% - 强调文字颜色 1 5 2 4 3 2" xfId="9416"/>
    <cellStyle name="常规 11 5 3 2 4 2 4" xfId="9417"/>
    <cellStyle name="常规 2 7 2 3 4" xfId="9418"/>
    <cellStyle name="强调文字颜色 2 5 4 2 2 2" xfId="9419"/>
    <cellStyle name="20% - 强调文字颜色 5 3 10 2 2" xfId="9420"/>
    <cellStyle name="20% - 强调文字颜色 5 3 10 2 2 2" xfId="9421"/>
    <cellStyle name="计算 2 10 2 3" xfId="9422"/>
    <cellStyle name="60% - 强调文字颜色 2 2 2 2 3" xfId="9423"/>
    <cellStyle name="计算 2 2 4 2 5 2 3" xfId="9424"/>
    <cellStyle name="20% - 强调文字颜色 5 3 10 3" xfId="9425"/>
    <cellStyle name="60% - 强调文字颜色 1 5 2 4 4" xfId="9426"/>
    <cellStyle name="强调文字颜色 2 5 4 2 3" xfId="9427"/>
    <cellStyle name="计算 2 2 6 3 2 2" xfId="9428"/>
    <cellStyle name="20% - 强调文字颜色 5 3 10 3 2" xfId="9429"/>
    <cellStyle name="汇总 6 3 2 3 2" xfId="9430"/>
    <cellStyle name="20% - 强调文字颜色 5 3 10 4" xfId="9431"/>
    <cellStyle name="链接单元格 3 3 2" xfId="9432"/>
    <cellStyle name="强调文字颜色 2 5 4 2 5" xfId="9433"/>
    <cellStyle name="注释 2 2 4 2 2 3 2 2 2" xfId="9434"/>
    <cellStyle name="汇总 2 5 2 3 2 3" xfId="9435"/>
    <cellStyle name="标题 4 5 3 2 2 2 2" xfId="9436"/>
    <cellStyle name="汇总 6 3 2 3 3" xfId="9437"/>
    <cellStyle name="20% - 强调文字颜色 5 3 10 5" xfId="9438"/>
    <cellStyle name="差 2 2 3" xfId="9439"/>
    <cellStyle name="注释 2 3 2 5 2 2 3" xfId="9440"/>
    <cellStyle name="输入 3 2 3 3 4 2" xfId="9441"/>
    <cellStyle name="强调文字颜色 2 5 4 3 2" xfId="9442"/>
    <cellStyle name="20% - 强调文字颜色 5 3 11 2" xfId="9443"/>
    <cellStyle name="差 2 2 4" xfId="9444"/>
    <cellStyle name="注释 2 3 2 5 2 2 4" xfId="9445"/>
    <cellStyle name="强调文字颜色 2 5 4 3 3" xfId="9446"/>
    <cellStyle name="20% - 强调文字颜色 5 3 11 3" xfId="9447"/>
    <cellStyle name="注释 2 4 2 6 2 2 2" xfId="9448"/>
    <cellStyle name="差 2 2 5" xfId="9449"/>
    <cellStyle name="强调文字颜色 2 5 4 3 4" xfId="9450"/>
    <cellStyle name="汇总 2 5 2 3 3 2" xfId="9451"/>
    <cellStyle name="汇总 6 3 2 4 2" xfId="9452"/>
    <cellStyle name="20% - 强调文字颜色 5 3 11 4" xfId="9453"/>
    <cellStyle name="20% - 强调文字颜色 5 3 12" xfId="9454"/>
    <cellStyle name="20% - 强调文字颜色 5 3 12 2" xfId="9455"/>
    <cellStyle name="常规 11 7 2 3" xfId="9456"/>
    <cellStyle name="差 2 3 3" xfId="9457"/>
    <cellStyle name="强调文字颜色 2 5 4 4 2" xfId="9458"/>
    <cellStyle name="20% - 强调文字颜色 5 3 12 3" xfId="9459"/>
    <cellStyle name="常规 11 7 2 4" xfId="9460"/>
    <cellStyle name="差 2 3 4" xfId="9461"/>
    <cellStyle name="20% - 强调文字颜色 6 2 2 6 2 2" xfId="9462"/>
    <cellStyle name="20% - 强调文字颜色 5 3 13" xfId="9463"/>
    <cellStyle name="常规 11 5 2 2 4 4 2" xfId="9464"/>
    <cellStyle name="标题 5 3 3 3 2" xfId="9465"/>
    <cellStyle name="40% - 强调文字颜色 6 3 7" xfId="9466"/>
    <cellStyle name="20% - 强调文字颜色 5 3 2" xfId="9467"/>
    <cellStyle name="强调文字颜色 2 2 6 2 2" xfId="9468"/>
    <cellStyle name="标题 5 3 3 3 2 2" xfId="9469"/>
    <cellStyle name="40% - 强调文字颜色 6 3 7 2" xfId="9470"/>
    <cellStyle name="常规 5 8 4" xfId="9471"/>
    <cellStyle name="常规 4 3 6 4" xfId="9472"/>
    <cellStyle name="常规 2 19 4 5" xfId="9473"/>
    <cellStyle name="汇总 2 7 4 2" xfId="9474"/>
    <cellStyle name="40% - 强调文字颜色 6 2 2 4 4" xfId="9475"/>
    <cellStyle name="20% - 强调文字颜色 5 3 2 2" xfId="9476"/>
    <cellStyle name="常规 3 2 2 2 3 2 3" xfId="9477"/>
    <cellStyle name="输出 2 15 4" xfId="9478"/>
    <cellStyle name="40% - 强调文字颜色 6 3 7 2 2" xfId="9479"/>
    <cellStyle name="常规 2 19 4 5 2" xfId="9480"/>
    <cellStyle name="40% - 强调文字颜色 2 2 3 5" xfId="9481"/>
    <cellStyle name="汇总 2 7 4 2 2" xfId="9482"/>
    <cellStyle name="20% - 强调文字颜色 5 3 2 2 2" xfId="9483"/>
    <cellStyle name="40% - 强调文字颜色 2 2 3 5 2 2" xfId="9484"/>
    <cellStyle name="汇总 2 7 4 2 2 2 2" xfId="9485"/>
    <cellStyle name="汇总 5 4 4" xfId="9486"/>
    <cellStyle name="20% - 强调文字颜色 5 3 2 2 2 2 2" xfId="9487"/>
    <cellStyle name="标题 9 2 3 2 2" xfId="9488"/>
    <cellStyle name="60% - 强调文字颜色 3 5 2 6" xfId="9489"/>
    <cellStyle name="20% - 强调文字颜色 5 3 2 2 2 2 2 2" xfId="9490"/>
    <cellStyle name="常规 11 7 2 3 2 2 3" xfId="9491"/>
    <cellStyle name="汇总 2 7 4 2 2 2 2 2" xfId="9492"/>
    <cellStyle name="差 2 3 3 2 2 3" xfId="9493"/>
    <cellStyle name="汇总 5 4 4 2" xfId="9494"/>
    <cellStyle name="40% - 强调文字颜色 1 2 2 2 3 3 2" xfId="9495"/>
    <cellStyle name="60% - 强调文字颜色 1 2 4 2 2 2" xfId="9496"/>
    <cellStyle name="链接单元格 2 3 4 2" xfId="9497"/>
    <cellStyle name="20% - 强调文字颜色 5 3 2 2 2 3" xfId="9498"/>
    <cellStyle name="40% - 强调文字颜色 1 2 2 2 3 3 2 2" xfId="9499"/>
    <cellStyle name="60% - 强调文字颜色 1 2 4 2 2 2 2" xfId="9500"/>
    <cellStyle name="链接单元格 2 3 4 2 2" xfId="9501"/>
    <cellStyle name="20% - 强调文字颜色 5 3 2 2 2 3 2" xfId="9502"/>
    <cellStyle name="常规 11 15" xfId="9503"/>
    <cellStyle name="计算 4 4 3 4" xfId="9504"/>
    <cellStyle name="汇总 2 5 3 3" xfId="9505"/>
    <cellStyle name="40% - 强调文字颜色 1 4 4 2 3 2" xfId="9506"/>
    <cellStyle name="20% - 强调文字颜色 6 3 3 2 2 2" xfId="9507"/>
    <cellStyle name="汇总 2 7 4 2 2 4" xfId="9508"/>
    <cellStyle name="链接单元格 2 3 4 3" xfId="9509"/>
    <cellStyle name="20% - 强调文字颜色 5 3 2 2 2 4" xfId="9510"/>
    <cellStyle name="好 2 2 2 2 2 3 2" xfId="9511"/>
    <cellStyle name="警告文本 5 8" xfId="9512"/>
    <cellStyle name="20% - 强调文字颜色 5 3 2 2 3 2 2" xfId="9513"/>
    <cellStyle name="百分比 3 10" xfId="9514"/>
    <cellStyle name="常规 19 5 2" xfId="9515"/>
    <cellStyle name="20% - 强调文字颜色 5 3 2 2 4" xfId="9516"/>
    <cellStyle name="常规 24 5 2" xfId="9517"/>
    <cellStyle name="40% - 强调文字颜色 6 3 7 3" xfId="9518"/>
    <cellStyle name="常规 5 8 5" xfId="9519"/>
    <cellStyle name="常规 4 3 6 5" xfId="9520"/>
    <cellStyle name="常规 2 19 4 6" xfId="9521"/>
    <cellStyle name="汇总 2 7 4 3" xfId="9522"/>
    <cellStyle name="常规 3 3 2 3 3 2 2" xfId="9523"/>
    <cellStyle name="20% - 强调文字颜色 5 3 2 3" xfId="9524"/>
    <cellStyle name="常规 11 4 2 3 3 2 2 2 2" xfId="9525"/>
    <cellStyle name="汇总 2 2 2 2 5 2 3" xfId="9526"/>
    <cellStyle name="20% - 强调文字颜色 5 3 2 3 2" xfId="9527"/>
    <cellStyle name="常规 4 2 5 4" xfId="9528"/>
    <cellStyle name="常规 2 18 3 5" xfId="9529"/>
    <cellStyle name="40% - 强调文字颜色 1 7" xfId="9530"/>
    <cellStyle name="汇总 2 6 3 2" xfId="9531"/>
    <cellStyle name="40% - 强调文字颜色 1 2 2 2 4 3 2" xfId="9532"/>
    <cellStyle name="60% - 强调文字颜色 1 2 4 3 2 2" xfId="9533"/>
    <cellStyle name="常规 9 6" xfId="9534"/>
    <cellStyle name="40% - 强调文字颜色 6 2 6 2" xfId="9535"/>
    <cellStyle name="解释性文本 4 2 3 3 4" xfId="9536"/>
    <cellStyle name="常规 4 7 4" xfId="9537"/>
    <cellStyle name="常规 10 2 2 2 2 2" xfId="9538"/>
    <cellStyle name="链接单元格 2 4 4 2" xfId="9539"/>
    <cellStyle name="汇总 2 2 2 2 5 2 3 3" xfId="9540"/>
    <cellStyle name="20% - 强调文字颜色 5 3 2 3 2 3" xfId="9541"/>
    <cellStyle name="40% - 强调文字颜色 6 2 6 2 2" xfId="9542"/>
    <cellStyle name="常规 4 7 4 2" xfId="9543"/>
    <cellStyle name="常规 2 18 3 5 2" xfId="9544"/>
    <cellStyle name="40% - 强调文字颜色 1 7 2" xfId="9545"/>
    <cellStyle name="汇总 2 6 3 2 2" xfId="9546"/>
    <cellStyle name="常规 10 2 2 2 2 2 2" xfId="9547"/>
    <cellStyle name="20% - 强调文字颜色 5 3 2 3 2 3 2" xfId="9548"/>
    <cellStyle name="40% - 强调文字颜色 6 2 6 3" xfId="9549"/>
    <cellStyle name="常规 4 7 5" xfId="9550"/>
    <cellStyle name="常规 4 2 5 5" xfId="9551"/>
    <cellStyle name="常规 2 18 3 6" xfId="9552"/>
    <cellStyle name="40% - 强调文字颜色 1 8" xfId="9553"/>
    <cellStyle name="汇总 2 6 3 3" xfId="9554"/>
    <cellStyle name="常规 10 2 2 2 2 3" xfId="9555"/>
    <cellStyle name="强调文字颜色 5 2 2 4 2" xfId="9556"/>
    <cellStyle name="20% - 强调文字颜色 5 3 2 3 2 4" xfId="9557"/>
    <cellStyle name="20% - 强调文字颜色 6 3 3 3 2 2" xfId="9558"/>
    <cellStyle name="汇总 2 7 4 3 2 4" xfId="9559"/>
    <cellStyle name="汇总 2 2 2 2 5 2 4" xfId="9560"/>
    <cellStyle name="20% - 强调文字颜色 5 3 2 3 3" xfId="9561"/>
    <cellStyle name="常规 4 2 6 3" xfId="9562"/>
    <cellStyle name="常规 2 18 4 4" xfId="9563"/>
    <cellStyle name="40% - 强调文字颜色 2 6" xfId="9564"/>
    <cellStyle name="计算 4 5 4 2" xfId="9565"/>
    <cellStyle name="输出 2 2 2 11 2" xfId="9566"/>
    <cellStyle name="60% - 强调文字颜色 1 3 2 4 4" xfId="9567"/>
    <cellStyle name="强调文字颜色 2 3 4 2 3" xfId="9568"/>
    <cellStyle name="计算 2 2 4 3 2 2" xfId="9569"/>
    <cellStyle name="输出 2 2 2 5 2 5" xfId="9570"/>
    <cellStyle name="好 2 2 2 3 2 3" xfId="9571"/>
    <cellStyle name="汇总 2 2 2 2 5 2 4 2" xfId="9572"/>
    <cellStyle name="20% - 强调文字颜色 5 3 2 3 3 2" xfId="9573"/>
    <cellStyle name="汇总 2 2 2 2 5 2 5" xfId="9574"/>
    <cellStyle name="常规 19 6 2" xfId="9575"/>
    <cellStyle name="20% - 强调文字颜色 5 3 2 3 4" xfId="9576"/>
    <cellStyle name="常规 24 6 2" xfId="9577"/>
    <cellStyle name="汇总 2 2 4 2 3 2 2" xfId="9578"/>
    <cellStyle name="60% - 强调文字颜色 6 2 2 2 4 2" xfId="9579"/>
    <cellStyle name="计算 2 2 4 4 2 5" xfId="9580"/>
    <cellStyle name="强调文字颜色 5 2 3 5 3" xfId="9581"/>
    <cellStyle name="20% - 强调文字颜色 6 3 9 2 2" xfId="9582"/>
    <cellStyle name="常规 4 3 6 6" xfId="9583"/>
    <cellStyle name="常规 2 19 4 7" xfId="9584"/>
    <cellStyle name="汇总 2 7 4 4" xfId="9585"/>
    <cellStyle name="输出 2 15 6" xfId="9586"/>
    <cellStyle name="标题 4 2 2 2 4 2 2 2" xfId="9587"/>
    <cellStyle name="强调文字颜色 4 4 2 3 2 3" xfId="9588"/>
    <cellStyle name="20% - 强调文字颜色 5 3 2 4" xfId="9589"/>
    <cellStyle name="计算 4 6 3" xfId="9590"/>
    <cellStyle name="汇总 2 2 4 2 3 2 2 2" xfId="9591"/>
    <cellStyle name="60% - 强调文字颜色 6 2 2 2 4 2 2" xfId="9592"/>
    <cellStyle name="常规 11 4 3 2 2 4" xfId="9593"/>
    <cellStyle name="20% - 强调文字颜色 6 3 9 2 2 2" xfId="9594"/>
    <cellStyle name="汇总 2 2 2 2 5 3 3" xfId="9595"/>
    <cellStyle name="20% - 强调文字颜色 5 3 2 4 2" xfId="9596"/>
    <cellStyle name="汇总 2 7 4 4 2 2" xfId="9597"/>
    <cellStyle name="标题 5 4 2 2 3" xfId="9598"/>
    <cellStyle name="汇总 2 2 2 2 5 3 3 2" xfId="9599"/>
    <cellStyle name="20% - 强调文字颜色 5 3 2 4 2 2" xfId="9600"/>
    <cellStyle name="汇总 2 7 4 4 2 2 2" xfId="9601"/>
    <cellStyle name="标题 1 3 2 4" xfId="9602"/>
    <cellStyle name="20% - 强调文字颜色 5 3 2 4 2 2 2" xfId="9603"/>
    <cellStyle name="注释 2 7 7 3" xfId="9604"/>
    <cellStyle name="20% - 强调文字颜色 5 3 2 4 3 2" xfId="9605"/>
    <cellStyle name="好 2 2 2 4 2 3" xfId="9606"/>
    <cellStyle name="40% - 强调文字颜色 3 4 2 3 2 2" xfId="9607"/>
    <cellStyle name="注释 2 4 2 4 3 2" xfId="9608"/>
    <cellStyle name="汇总 2 2 2 2 5 3 5" xfId="9609"/>
    <cellStyle name="常规 19 7 2" xfId="9610"/>
    <cellStyle name="20% - 强调文字颜色 5 3 2 4 4" xfId="9611"/>
    <cellStyle name="60% - 强调文字颜色 6 2 2 2 4 3" xfId="9612"/>
    <cellStyle name="汇总 2 3 6 3 2 2" xfId="9613"/>
    <cellStyle name="汇总 2 2 4 2 3 2 3" xfId="9614"/>
    <cellStyle name="强调文字颜色 5 2 3 5 4" xfId="9615"/>
    <cellStyle name="20% - 强调文字颜色 6 3 9 2 3" xfId="9616"/>
    <cellStyle name="60% - 强调文字颜色 5 2 3 2 2 3 2" xfId="9617"/>
    <cellStyle name="20% - 强调文字颜色 5 3 2 5" xfId="9618"/>
    <cellStyle name="汇总 2 2 2 2 5 4 3" xfId="9619"/>
    <cellStyle name="20% - 强调文字颜色 5 3 2 5 2" xfId="9620"/>
    <cellStyle name="汇总 2 2 4 2 3 2 4" xfId="9621"/>
    <cellStyle name="60% - 强调文字颜色 6 2 2 2 4 4" xfId="9622"/>
    <cellStyle name="常规 2 15 2 5 2" xfId="9623"/>
    <cellStyle name="计算 4 2 2 3 2" xfId="9624"/>
    <cellStyle name="汇总 2 3 2 2 2" xfId="9625"/>
    <cellStyle name="20% - 强调文字颜色 6 3 9 2 4" xfId="9626"/>
    <cellStyle name="20% - 强调文字颜色 5 3 2 6" xfId="9627"/>
    <cellStyle name="20% - 强调文字颜色 5 3 3" xfId="9628"/>
    <cellStyle name="强调文字颜色 2 2 6 2 3" xfId="9629"/>
    <cellStyle name="计算 2 2 3 5 2 2" xfId="9630"/>
    <cellStyle name="60% - 强调文字颜色 3 2 2 2 2 2 2" xfId="9631"/>
    <cellStyle name="标题 5 3 3 3 3" xfId="9632"/>
    <cellStyle name="40% - 强调文字颜色 6 3 8" xfId="9633"/>
    <cellStyle name="20% - 强调文字颜色 5 3 3 2" xfId="9634"/>
    <cellStyle name="常规 3 2 2 2 3 3 3" xfId="9635"/>
    <cellStyle name="计算 2 2 3 5 2 2 2" xfId="9636"/>
    <cellStyle name="60% - 强调文字颜色 3 2 2 2 2 2 2 2" xfId="9637"/>
    <cellStyle name="常规 4 3 7 4" xfId="9638"/>
    <cellStyle name="适中 6 4 2 3" xfId="9639"/>
    <cellStyle name="汇总 2 7 5 2" xfId="9640"/>
    <cellStyle name="40% - 强调文字颜色 6 2 2 5 4" xfId="9641"/>
    <cellStyle name="40% - 强调文字颜色 6 3 8 2" xfId="9642"/>
    <cellStyle name="常规 5 9 4" xfId="9643"/>
    <cellStyle name="20% - 强调文字颜色 5 3 3 2 2" xfId="9644"/>
    <cellStyle name="60% - 强调文字颜色 3 2 2 2 2 2 2 2 2" xfId="9645"/>
    <cellStyle name="输出 2 5 2 2 4" xfId="9646"/>
    <cellStyle name="40% - 强调文字颜色 6 3 8 2 2" xfId="9647"/>
    <cellStyle name="20% - 强调文字颜色 6 5 6 2" xfId="9648"/>
    <cellStyle name="60% - 强调文字颜色 3 6 3 3" xfId="9649"/>
    <cellStyle name="20% - 强调文字颜色 5 3 3 2 2 2 2" xfId="9650"/>
    <cellStyle name="注释 2 6 2 3 5" xfId="9651"/>
    <cellStyle name="40% - 强调文字颜色 6 3 8 3" xfId="9652"/>
    <cellStyle name="常规 5 9 5" xfId="9653"/>
    <cellStyle name="20% - 强调文字颜色 5 3 3 3" xfId="9654"/>
    <cellStyle name="汇总 2 2 2 2 6 2 3" xfId="9655"/>
    <cellStyle name="20% - 强调文字颜色 5 3 3 3 2" xfId="9656"/>
    <cellStyle name="汇总 2 2 4 2 3 3 2" xfId="9657"/>
    <cellStyle name="60% - 强调文字颜色 6 2 2 2 5 2" xfId="9658"/>
    <cellStyle name="20% - 强调文字颜色 6 3 9 3 2" xfId="9659"/>
    <cellStyle name="计算 6 2 2 2" xfId="9660"/>
    <cellStyle name="20% - 强调文字颜色 5 3 3 4" xfId="9661"/>
    <cellStyle name="汇总 6 7 2 2" xfId="9662"/>
    <cellStyle name="输出 2 3 3 3 3" xfId="9663"/>
    <cellStyle name="20% - 强调文字颜色 5 3 6 2 2 2 2" xfId="9664"/>
    <cellStyle name="计算 5 6" xfId="9665"/>
    <cellStyle name="输出 2 2 4 2 3 3 2 2 2" xfId="9666"/>
    <cellStyle name="链接单元格 6 3 4 2" xfId="9667"/>
    <cellStyle name="汇总 6 7 3" xfId="9668"/>
    <cellStyle name="20% - 强调文字颜色 5 3 6 2 2 3" xfId="9669"/>
    <cellStyle name="标题 1 2 2 10 2" xfId="9670"/>
    <cellStyle name="20% - 强调文字颜色 6 3 7 2 2 2" xfId="9671"/>
    <cellStyle name="链接单元格 2 3 5 4 2" xfId="9672"/>
    <cellStyle name="20% - 强调文字颜色 5 3 6 2 2 4" xfId="9673"/>
    <cellStyle name="汇总 2 2 2 2 9 2 3 2" xfId="9674"/>
    <cellStyle name="汇总 7 7 2" xfId="9675"/>
    <cellStyle name="20% - 强调文字颜色 5 3 6 3 2 2" xfId="9676"/>
    <cellStyle name="40% - 强调文字颜色 1 4 4 4" xfId="9677"/>
    <cellStyle name="输出 2 4 3 3 3" xfId="9678"/>
    <cellStyle name="20% - 强调文字颜色 5 3 6 3 2 2 2" xfId="9679"/>
    <cellStyle name="常规 9 3 4 4" xfId="9680"/>
    <cellStyle name="常规 10 2 6 2 2 2" xfId="9681"/>
    <cellStyle name="20% - 强调文字颜色 5 3 6 3 2 3" xfId="9682"/>
    <cellStyle name="20% - 强调文字颜色 5 3 6 3 2 4" xfId="9683"/>
    <cellStyle name="常规 11 4 2 2 4 2 2 2 2" xfId="9684"/>
    <cellStyle name="常规 14 2 4 3" xfId="9685"/>
    <cellStyle name="汇总 2 2 2 2 9 2 5" xfId="9686"/>
    <cellStyle name="汇总 7 9" xfId="9687"/>
    <cellStyle name="20% - 强调文字颜色 5 3 6 3 4" xfId="9688"/>
    <cellStyle name="常规 28 6 2" xfId="9689"/>
    <cellStyle name="常规 33 6 2" xfId="9690"/>
    <cellStyle name="常规 14 2 4 4" xfId="9691"/>
    <cellStyle name="标题 2 2 2 9 3 2" xfId="9692"/>
    <cellStyle name="强调文字颜色 5 2 2 2 3 2 2" xfId="9693"/>
    <cellStyle name="20% - 强调文字颜色 5 3 6 3 5" xfId="9694"/>
    <cellStyle name="40% - 强调文字颜色 4 4 4 2 4" xfId="9695"/>
    <cellStyle name="常规 26 3 2 2 2" xfId="9696"/>
    <cellStyle name="标题 2 5 3 2 2 2 2" xfId="9697"/>
    <cellStyle name="注释 2 2 2 2 2 3 2 2 2" xfId="9698"/>
    <cellStyle name="输出 2 2 4 2 3 5 2" xfId="9699"/>
    <cellStyle name="汇总 2 2 2 2 7" xfId="9700"/>
    <cellStyle name="汇总 2 2 2 2 9 3 3" xfId="9701"/>
    <cellStyle name="20% - 强调文字颜色 5 3 6 4 2" xfId="9702"/>
    <cellStyle name="20% - 强调文字颜色 5 3 6 4 2 2" xfId="9703"/>
    <cellStyle name="汇总 2 2 2 2 7 2" xfId="9704"/>
    <cellStyle name="常规 14 2 5 2" xfId="9705"/>
    <cellStyle name="20% - 强调文字颜色 5 3 6 4 3" xfId="9706"/>
    <cellStyle name="汇总 2 2 2 2 8" xfId="9707"/>
    <cellStyle name="常规 14 2 5 3" xfId="9708"/>
    <cellStyle name="20% - 强调文字颜色 5 3 6 4 4" xfId="9709"/>
    <cellStyle name="汇总 2 2 2 2 9" xfId="9710"/>
    <cellStyle name="标题 1 3 2 3 2 2 2 2" xfId="9711"/>
    <cellStyle name="输出 2 2 4 2 3 6" xfId="9712"/>
    <cellStyle name="警告文本 4 3 4 2" xfId="9713"/>
    <cellStyle name="20% - 强调文字颜色 5 3 6 5" xfId="9714"/>
    <cellStyle name="标题 3 5 4 2 2 2" xfId="9715"/>
    <cellStyle name="输出 2 2 4 2 3 7" xfId="9716"/>
    <cellStyle name="注释 2 2 3 2 3 3 2 2" xfId="9717"/>
    <cellStyle name="20% - 强调文字颜色 5 3 6 6" xfId="9718"/>
    <cellStyle name="常规 11 4 2 3" xfId="9719"/>
    <cellStyle name="注释 6 3 3 5" xfId="9720"/>
    <cellStyle name="20% - 强调文字颜色 5 3 7 3" xfId="9721"/>
    <cellStyle name="常规 11 4 3 2" xfId="9722"/>
    <cellStyle name="注释 6 3 4 4" xfId="9723"/>
    <cellStyle name="20% - 强调文字颜色 5 3 8 2" xfId="9724"/>
    <cellStyle name="常规 11 4 3 2 2" xfId="9725"/>
    <cellStyle name="标题 1 4 5" xfId="9726"/>
    <cellStyle name="输出 2 2 4 2 5 3 2" xfId="9727"/>
    <cellStyle name="输出 2 5 7 2 4" xfId="9728"/>
    <cellStyle name="强调文字颜色 4 2 2 5 3" xfId="9729"/>
    <cellStyle name="20% - 强调文字颜色 5 3 8 2 2" xfId="9730"/>
    <cellStyle name="40% - 强调文字颜色 2 2 5 3" xfId="9731"/>
    <cellStyle name="解释性文本 2 4 2 2 2" xfId="9732"/>
    <cellStyle name="60% - 强调文字颜色 5 4 5 2 2" xfId="9733"/>
    <cellStyle name="常规 11 4 3 2 2 2" xfId="9734"/>
    <cellStyle name="输出 2 2 3 2 4 3 2 4" xfId="9735"/>
    <cellStyle name="标题 1 4 5 2" xfId="9736"/>
    <cellStyle name="强调文字颜色 5 10" xfId="9737"/>
    <cellStyle name="强调文字颜色 4 2 2 5 3 2" xfId="9738"/>
    <cellStyle name="20% - 强调文字颜色 5 3 8 2 2 2" xfId="9739"/>
    <cellStyle name="常规 11 4 4" xfId="9740"/>
    <cellStyle name="强调文字颜色 1 3 3 4 2" xfId="9741"/>
    <cellStyle name="20% - 强调文字颜色 5 3 9" xfId="9742"/>
    <cellStyle name="汇总 2 2 2 7 3 2 2" xfId="9743"/>
    <cellStyle name="常规 11 4 4 2" xfId="9744"/>
    <cellStyle name="计算 2 4 3 2 5" xfId="9745"/>
    <cellStyle name="20% - 强调文字颜色 5 3 9 2" xfId="9746"/>
    <cellStyle name="常规 2 4 6 2 4" xfId="9747"/>
    <cellStyle name="标题 2 4 5" xfId="9748"/>
    <cellStyle name="输出 2 2 4 2 6 3 2" xfId="9749"/>
    <cellStyle name="输入 2 2 2 9 3" xfId="9750"/>
    <cellStyle name="强调文字颜色 4 2 3 5 3" xfId="9751"/>
    <cellStyle name="20% - 强调文字颜色 5 3 9 2 2" xfId="9752"/>
    <cellStyle name="常规 11 4 4 2 2" xfId="9753"/>
    <cellStyle name="常规 2 4 6 2 4 2" xfId="9754"/>
    <cellStyle name="标题 2 4 5 2" xfId="9755"/>
    <cellStyle name="20% - 强调文字颜色 5 3 9 2 2 2" xfId="9756"/>
    <cellStyle name="常规 11 4 4 2 2 2" xfId="9757"/>
    <cellStyle name="常规 2 4 6 2 5" xfId="9758"/>
    <cellStyle name="标题 2 4 6" xfId="9759"/>
    <cellStyle name="输入 2 2 2 9 4" xfId="9760"/>
    <cellStyle name="强调文字颜色 4 2 3 5 4" xfId="9761"/>
    <cellStyle name="20% - 强调文字颜色 5 3 9 2 3" xfId="9762"/>
    <cellStyle name="常规 11 4 4 2 3" xfId="9763"/>
    <cellStyle name="常规 14 5 3 2" xfId="9764"/>
    <cellStyle name="常规 2 4 6 2 6" xfId="9765"/>
    <cellStyle name="标题 2 4 7" xfId="9766"/>
    <cellStyle name="20% - 强调文字颜色 5 3 9 2 4" xfId="9767"/>
    <cellStyle name="常规 11 4 4 2 4" xfId="9768"/>
    <cellStyle name="计算 3 2 2 3 2" xfId="9769"/>
    <cellStyle name="60% - 强调文字颜色 6 4 3 2 3" xfId="9770"/>
    <cellStyle name="汇总 2 2 3 2 3 3 2" xfId="9771"/>
    <cellStyle name="常规 2 4 6 3 4" xfId="9772"/>
    <cellStyle name="标题 2 5 5" xfId="9773"/>
    <cellStyle name="20% - 强调文字颜色 5 3 9 3 2" xfId="9774"/>
    <cellStyle name="计算 2 7 4 2 4" xfId="9775"/>
    <cellStyle name="检查单元格 4 3 2 2 3" xfId="9776"/>
    <cellStyle name="常规 11 4 4 3 2" xfId="9777"/>
    <cellStyle name="常规 11 4 4 4" xfId="9778"/>
    <cellStyle name="20% - 强调文字颜色 5 3 9 4" xfId="9779"/>
    <cellStyle name="20% - 强调文字颜色 5 4" xfId="9780"/>
    <cellStyle name="强调文字颜色 2 2 6 3" xfId="9781"/>
    <cellStyle name="40% - 强调文字颜色 6 4 7" xfId="9782"/>
    <cellStyle name="20% - 强调文字颜色 5 4 2" xfId="9783"/>
    <cellStyle name="强调文字颜色 2 2 6 3 2" xfId="9784"/>
    <cellStyle name="20% - 强调文字颜色 5 4 2 2 2" xfId="9785"/>
    <cellStyle name="40% - 强调文字颜色 3 2 3 5" xfId="9786"/>
    <cellStyle name="汇总 2 8 4 2 2" xfId="9787"/>
    <cellStyle name="汇总 4 2 5 2 5" xfId="9788"/>
    <cellStyle name="20% - 强调文字颜色 5 4 2 2 2 2 2" xfId="9789"/>
    <cellStyle name="输出 5 3 3" xfId="9790"/>
    <cellStyle name="40% - 强调文字颜色 3 2 3 5 2 2" xfId="9791"/>
    <cellStyle name="注释 2 2 3 6 3 2" xfId="9792"/>
    <cellStyle name="20% - 强调文字颜色 5 4 2 2 2 2 2 2" xfId="9793"/>
    <cellStyle name="输出 5 3 3 2" xfId="9794"/>
    <cellStyle name="输出 5 4 3" xfId="9795"/>
    <cellStyle name="链接单元格 5 2 2 5" xfId="9796"/>
    <cellStyle name="20% - 强调文字颜色 5 4 2 2 2 3 2" xfId="9797"/>
    <cellStyle name="输入 2 7 4 3" xfId="9798"/>
    <cellStyle name="40% - 强调文字颜色 1 5 4 2 3 2" xfId="9799"/>
    <cellStyle name="百分比 2 13 2" xfId="9800"/>
    <cellStyle name="20% - 强调文字颜色 6 4 3 2 2 2" xfId="9801"/>
    <cellStyle name="20% - 强调文字颜色 5 4 2 2 2 4" xfId="9802"/>
    <cellStyle name="百分比 2 2 3 2" xfId="9803"/>
    <cellStyle name="标题 1 2 2 5 2 2" xfId="9804"/>
    <cellStyle name="40% - 强调文字颜色 3 2 3 6" xfId="9805"/>
    <cellStyle name="汇总 2 8 4 2 3" xfId="9806"/>
    <cellStyle name="检查单元格 6 3 2 3 2" xfId="9807"/>
    <cellStyle name="20% - 强调文字颜色 5 4 2 2 3" xfId="9808"/>
    <cellStyle name="输入 2 2 2 2 10" xfId="9809"/>
    <cellStyle name="40% - 强调文字颜色 5 2 2 2 2 3 2" xfId="9810"/>
    <cellStyle name="百分比 2 2 3 2 2 2" xfId="9811"/>
    <cellStyle name="20% - 强调文字颜色 5 4 2 2 3 2 2" xfId="9812"/>
    <cellStyle name="输入 2 2 2 2 10 2 2" xfId="9813"/>
    <cellStyle name="强调文字颜色 5 2 6 3" xfId="9814"/>
    <cellStyle name="输出 6 3 3" xfId="9815"/>
    <cellStyle name="链接单元格 2 10" xfId="9816"/>
    <cellStyle name="百分比 2 2 3 3" xfId="9817"/>
    <cellStyle name="20% - 强调文字颜色 5 4 2 2 4" xfId="9818"/>
    <cellStyle name="输入 2 2 2 2 11" xfId="9819"/>
    <cellStyle name="20% - 强调文字颜色 5 4 2 3" xfId="9820"/>
    <cellStyle name="20% - 强调文字颜色 5 4 2 3 2" xfId="9821"/>
    <cellStyle name="汇总 5 4 6" xfId="9822"/>
    <cellStyle name="20% - 强调文字颜色 5 4 2 3 2 2 2" xfId="9823"/>
    <cellStyle name="汇总 5 4 6 2" xfId="9824"/>
    <cellStyle name="20% - 强调文字颜色 5 4 2 3 2 2 2 2" xfId="9825"/>
    <cellStyle name="汇总 2 3 2 4 5 2 2" xfId="9826"/>
    <cellStyle name="百分比 2 2 4 2" xfId="9827"/>
    <cellStyle name="标题 1 2 2 5 3 2" xfId="9828"/>
    <cellStyle name="20% - 强调文字颜色 5 4 2 3 3" xfId="9829"/>
    <cellStyle name="常规 2 10 4 2 3" xfId="9830"/>
    <cellStyle name="60% - 强调文字颜色 2 3 2 4 4" xfId="9831"/>
    <cellStyle name="计算 2 3 4 3 2 2" xfId="9832"/>
    <cellStyle name="强调文字颜色 3 3 4 2 3" xfId="9833"/>
    <cellStyle name="输出 2 3 2 5 2 5" xfId="9834"/>
    <cellStyle name="40% - 强调文字颜色 5 2 2 3 2 3" xfId="9835"/>
    <cellStyle name="百分比 2 2 4 2 2" xfId="9836"/>
    <cellStyle name="20% - 强调文字颜色 5 4 2 3 3 2" xfId="9837"/>
    <cellStyle name="40% - 强调文字颜色 5 2 2 3 2 3 2" xfId="9838"/>
    <cellStyle name="百分比 2 2 4 2 2 2" xfId="9839"/>
    <cellStyle name="强调文字颜色 6 2 6 3" xfId="9840"/>
    <cellStyle name="汇总 6 4 6" xfId="9841"/>
    <cellStyle name="20% - 强调文字颜色 5 4 2 3 3 2 2" xfId="9842"/>
    <cellStyle name="百分比 2 2 4 3" xfId="9843"/>
    <cellStyle name="20% - 强调文字颜色 5 4 2 3 4" xfId="9844"/>
    <cellStyle name="20% - 强调文字颜色 5 4 2 4" xfId="9845"/>
    <cellStyle name="常规 6 4 2 2 2 2 2" xfId="9846"/>
    <cellStyle name="40% - 强调文字颜色 2 4 2 3 2" xfId="9847"/>
    <cellStyle name="20% - 强调文字颜色 5 4 2 4 2" xfId="9848"/>
    <cellStyle name="40% - 强调文字颜色 2 4 2 3 2 2" xfId="9849"/>
    <cellStyle name="链接单元格 2 9" xfId="9850"/>
    <cellStyle name="40% - 强调文字颜色 2 4 2 3 2 2 2" xfId="9851"/>
    <cellStyle name="60% - 强调文字颜色 4 2 5 4" xfId="9852"/>
    <cellStyle name="差 2 2 4 3 3" xfId="9853"/>
    <cellStyle name="标题 6 4 2 2 3" xfId="9854"/>
    <cellStyle name="注释 2 2 5 6 3" xfId="9855"/>
    <cellStyle name="20% - 强调文字颜色 5 4 2 4 2 2" xfId="9856"/>
    <cellStyle name="20% - 强调文字颜色 5 4 2 4 2 2 2" xfId="9857"/>
    <cellStyle name="40% - 强调文字颜色 2 4 2 3 2 2 2 2" xfId="9858"/>
    <cellStyle name="常规 9 5 4" xfId="9859"/>
    <cellStyle name="汇总 2 2 4 2 4 2 2 2 2 2" xfId="9860"/>
    <cellStyle name="常规 13 2 3 3 2" xfId="9861"/>
    <cellStyle name="40% - 强调文字颜色 1 6 4" xfId="9862"/>
    <cellStyle name="百分比 2 2 5 2" xfId="9863"/>
    <cellStyle name="20% - 强调文字颜色 5 4 2 4 3" xfId="9864"/>
    <cellStyle name="40% - 强调文字颜色 2 4 2 3 2 3" xfId="9865"/>
    <cellStyle name="计算 2 3 4 4 2" xfId="9866"/>
    <cellStyle name="40% - 强调文字颜色 1 2 7 2 2 2" xfId="9867"/>
    <cellStyle name="常规 2 10 5 2 3" xfId="9868"/>
    <cellStyle name="40% - 强调文字颜色 2 4 2 3 2 3 2" xfId="9869"/>
    <cellStyle name="60% - 强调文字颜色 4 2 6 4" xfId="9870"/>
    <cellStyle name="强调文字颜色 3 3 5 2 3" xfId="9871"/>
    <cellStyle name="输出 2 3 2 6 2 5" xfId="9872"/>
    <cellStyle name="40% - 强调文字颜色 5 2 2 4 2 3" xfId="9873"/>
    <cellStyle name="百分比 2 2 5 2 2" xfId="9874"/>
    <cellStyle name="20% - 强调文字颜色 5 4 2 4 3 2" xfId="9875"/>
    <cellStyle name="20% - 强调文字颜色 5 4 2 5" xfId="9876"/>
    <cellStyle name="常规 6 4 2 2 2 2 3" xfId="9877"/>
    <cellStyle name="40% - 强调文字颜色 2 4 2 3 3" xfId="9878"/>
    <cellStyle name="汇总 6 3 3 2 3 2" xfId="9879"/>
    <cellStyle name="40% - 强调文字颜色 2 4 2 3 3 2" xfId="9880"/>
    <cellStyle name="链接单元格 3 9" xfId="9881"/>
    <cellStyle name="链接单元格 4 2 2 2 2" xfId="9882"/>
    <cellStyle name="60% - 强调文字颜色 2 2 2 3 2 3" xfId="9883"/>
    <cellStyle name="20% - 强调文字颜色 5 4 2 5 2" xfId="9884"/>
    <cellStyle name="20% - 强调文字颜色 5 4 3" xfId="9885"/>
    <cellStyle name="计算 2 2 3 5 3 2" xfId="9886"/>
    <cellStyle name="60% - 强调文字颜色 3 2 2 2 2 3 2" xfId="9887"/>
    <cellStyle name="60% - 强调文字颜色 1 6 3 2 2 2" xfId="9888"/>
    <cellStyle name="40% - 强调文字颜色 3 4 2 2 3 2 2" xfId="9889"/>
    <cellStyle name="注释 2 4 2 3 4 2 2" xfId="9890"/>
    <cellStyle name="汇总 2 8 5" xfId="9891"/>
    <cellStyle name="20% - 强调文字颜色 5 4 3 2" xfId="9892"/>
    <cellStyle name="60% - 强调文字颜色 3 2 2 2 2 3 2 2" xfId="9893"/>
    <cellStyle name="百分比 2 3 3 2" xfId="9894"/>
    <cellStyle name="标题 1 2 2 6 2 2" xfId="9895"/>
    <cellStyle name="20% - 强调文字颜色 5 4 3 2 3" xfId="9896"/>
    <cellStyle name="40% - 强调文字颜色 5 2 3 2 2 3" xfId="9897"/>
    <cellStyle name="百分比 2 3 3 2 2" xfId="9898"/>
    <cellStyle name="标题 1 2 2 6 2 2 2" xfId="9899"/>
    <cellStyle name="20% - 强调文字颜色 5 4 3 2 3 2" xfId="9900"/>
    <cellStyle name="好 2 3 3 2 2 3" xfId="9901"/>
    <cellStyle name="20% - 强调文字颜色 5 4 3 3" xfId="9902"/>
    <cellStyle name="20% - 强调文字颜色 5 4 3 3 2" xfId="9903"/>
    <cellStyle name="检查单元格 2 2 8 5" xfId="9904"/>
    <cellStyle name="输出 2 6 2 3 4" xfId="9905"/>
    <cellStyle name="20% - 强调文字颜色 5 4 3 4" xfId="9906"/>
    <cellStyle name="常规 6 4 2 2 2 3 2" xfId="9907"/>
    <cellStyle name="40% - 强调文字颜色 2 4 2 4 2" xfId="9908"/>
    <cellStyle name="20% - 强调文字颜色 5 4 4 2 2 2 2" xfId="9909"/>
    <cellStyle name="标题 4 2 2 3" xfId="9910"/>
    <cellStyle name="百分比 2 4 3 2" xfId="9911"/>
    <cellStyle name="标题 1 2 2 7 2 2" xfId="9912"/>
    <cellStyle name="20% - 强调文字颜色 5 4 4 2 3" xfId="9913"/>
    <cellStyle name="百分比 2 4 3 2 2" xfId="9914"/>
    <cellStyle name="标题 1 2 2 7 2 2 2" xfId="9915"/>
    <cellStyle name="20% - 强调文字颜色 5 4 4 2 3 2" xfId="9916"/>
    <cellStyle name="60% - 强调文字颜色 2 5 2 3 4" xfId="9917"/>
    <cellStyle name="20% - 强调文字颜色 5 4 4 3 2 2" xfId="9918"/>
    <cellStyle name="输入 2 3 2 3 2 3 2" xfId="9919"/>
    <cellStyle name="20% - 强调文字颜色 5 5 4 2 4" xfId="9920"/>
    <cellStyle name="60% - 强调文字颜色 2 5 2 3 2 2" xfId="9921"/>
    <cellStyle name="注释 2 4 10" xfId="9922"/>
    <cellStyle name="常规 2 5 2 2 4 2" xfId="9923"/>
    <cellStyle name="20% - 强调文字颜色 5 4 5 2 2 2" xfId="9924"/>
    <cellStyle name="计算 2 2 2 2 4 2 3" xfId="9925"/>
    <cellStyle name="输出 2 2 8" xfId="9926"/>
    <cellStyle name="20% - 强调文字颜色 5 4 5 4" xfId="9927"/>
    <cellStyle name="强调文字颜色 2 5 2 2 3" xfId="9928"/>
    <cellStyle name="输出 2 2 4 3 2 5" xfId="9929"/>
    <cellStyle name="40% - 强调文字颜色 2 3 2 4 2 2" xfId="9930"/>
    <cellStyle name="解释性文本 3 2 2" xfId="9931"/>
    <cellStyle name="60% - 强调文字颜色 2 5 3 3" xfId="9932"/>
    <cellStyle name="60% - 强调文字颜色 6 2 5" xfId="9933"/>
    <cellStyle name="20% - 强调文字颜色 5 4 6 2" xfId="9934"/>
    <cellStyle name="标题 1 5 2 3 2 2" xfId="9935"/>
    <cellStyle name="40% - 强调文字颜色 4 3 10 3" xfId="9936"/>
    <cellStyle name="40% - 强调文字颜色 2 3 2 4 3" xfId="9937"/>
    <cellStyle name="解释性文本 3 3" xfId="9938"/>
    <cellStyle name="常规 11 5 2" xfId="9939"/>
    <cellStyle name="20% - 强调文字颜色 5 4 7" xfId="9940"/>
    <cellStyle name="标题 1 5 2 3 3" xfId="9941"/>
    <cellStyle name="40% - 强调文字颜色 1 2 2 3 2 2 2" xfId="9942"/>
    <cellStyle name="检查单元格 5 2 3 2 4" xfId="9943"/>
    <cellStyle name="20% - 强调文字颜色 5 5" xfId="9944"/>
    <cellStyle name="汇总 2 7 2 4 2 2 2" xfId="9945"/>
    <cellStyle name="强调文字颜色 2 2 6 4" xfId="9946"/>
    <cellStyle name="标题 5 2 2 2 3 2" xfId="9947"/>
    <cellStyle name="40% - 强调文字颜色 6 5 7" xfId="9948"/>
    <cellStyle name="输入 2 9 2 4" xfId="9949"/>
    <cellStyle name="汇总 2 9 4" xfId="9950"/>
    <cellStyle name="常规 11 5 4 3 2 2 3" xfId="9951"/>
    <cellStyle name="标题 5 2 2 2 3 2 2" xfId="9952"/>
    <cellStyle name="常规 11 4 4 2 2 2 5" xfId="9953"/>
    <cellStyle name="20% - 强调文字颜色 5 5 2" xfId="9954"/>
    <cellStyle name="20% - 强调文字颜色 5 5 2 2" xfId="9955"/>
    <cellStyle name="常规 3 2 2 2 5 2 3" xfId="9956"/>
    <cellStyle name="20% - 强调文字颜色 5 5 2 2 2 2 2" xfId="9957"/>
    <cellStyle name="40% - 强调文字颜色 4 2 3 5 2 2" xfId="9958"/>
    <cellStyle name="常规 2 3 9 2 3" xfId="9959"/>
    <cellStyle name="20% - 强调文字颜色 5 5 2 2 2 2 2 2" xfId="9960"/>
    <cellStyle name="20% - 强调文字颜色 5 5 2 2 2 3 2" xfId="9961"/>
    <cellStyle name="20% - 强调文字颜色 6 5 3 2 2 2" xfId="9962"/>
    <cellStyle name="20% - 强调文字颜色 5 5 2 2 2 4" xfId="9963"/>
    <cellStyle name="40% - 强调文字颜色 5 3 2 2 2 3 2" xfId="9964"/>
    <cellStyle name="标题 1 2 3 5 2 2 2 2" xfId="9965"/>
    <cellStyle name="20% - 强调文字颜色 5 5 2 2 3 2 2" xfId="9966"/>
    <cellStyle name="百分比 2 2 2 2 2 4" xfId="9967"/>
    <cellStyle name="常规 4 5 6 5" xfId="9968"/>
    <cellStyle name="常规 11 5 2 4 3 2 2 2 2" xfId="9969"/>
    <cellStyle name="汇总 2 9 4 3" xfId="9970"/>
    <cellStyle name="20% - 强调文字颜色 5 5 2 3" xfId="9971"/>
    <cellStyle name="20% - 强调文字颜色 5 5 2 3 2" xfId="9972"/>
    <cellStyle name="汇总 2 3 2 6 2 5" xfId="9973"/>
    <cellStyle name="20% - 强调文字颜色 5 5 2 3 2 2 2" xfId="9974"/>
    <cellStyle name="20% - 强调文字颜色 5 5 2 3 2 3 2" xfId="9975"/>
    <cellStyle name="40% - 强调文字颜色 2 2 5 2" xfId="9976"/>
    <cellStyle name="20% - 强调文字颜色 6 5 3 3 2 2" xfId="9977"/>
    <cellStyle name="20% - 强调文字颜色 5 5 2 3 2 4" xfId="9978"/>
    <cellStyle name="常规 2 2 3 8" xfId="9979"/>
    <cellStyle name="输入 2 2 6 2 3" xfId="9980"/>
    <cellStyle name="常规 2 8 2 6 2 3" xfId="9981"/>
    <cellStyle name="60% - 强调文字颜色 1 2 2 2 3 2 2" xfId="9982"/>
    <cellStyle name="标题 1 2 3 5 3 2" xfId="9983"/>
    <cellStyle name="20% - 强调文字颜色 5 5 2 3 3" xfId="9984"/>
    <cellStyle name="常规 2 2 3 8 2" xfId="9985"/>
    <cellStyle name="输入 2 2 6 2 3 2" xfId="9986"/>
    <cellStyle name="60% - 强调文字颜色 1 2 2 2 3 2 2 2" xfId="9987"/>
    <cellStyle name="60% - 强调文字颜色 3 3 2 4 4" xfId="9988"/>
    <cellStyle name="计算 2 4 4 3 2 2" xfId="9989"/>
    <cellStyle name="强调文字颜色 4 3 4 2 3" xfId="9990"/>
    <cellStyle name="40% - 强调文字颜色 5 3 2 3 2 3" xfId="9991"/>
    <cellStyle name="标题 1 2 3 5 3 2 2" xfId="9992"/>
    <cellStyle name="20% - 强调文字颜色 5 5 2 3 3 2" xfId="9993"/>
    <cellStyle name="60% - 强调文字颜色 1 2 2 2 3 2 2 2 2" xfId="9994"/>
    <cellStyle name="输出 4 5 2 3" xfId="9995"/>
    <cellStyle name="20% - 强调文字颜色 5 5 2 3 3 2 2" xfId="9996"/>
    <cellStyle name="百分比 2 2 3 2 2 4" xfId="9997"/>
    <cellStyle name="40% - 强调文字颜色 5 3 2 3 2 3 2" xfId="9998"/>
    <cellStyle name="常规 6 2 3" xfId="9999"/>
    <cellStyle name="强调文字颜色 5 2 6 5" xfId="10000"/>
    <cellStyle name="输出 6 3 5" xfId="10001"/>
    <cellStyle name="常规 2 2 3 9" xfId="10002"/>
    <cellStyle name="输入 2 2 6 2 4" xfId="10003"/>
    <cellStyle name="60% - 强调文字颜色 1 2 2 2 3 2 3" xfId="10004"/>
    <cellStyle name="20% - 强调文字颜色 5 5 2 3 4" xfId="10005"/>
    <cellStyle name="20% - 强调文字颜色 5 5 2 4" xfId="10006"/>
    <cellStyle name="40% - 强调文字颜色 2 4 3 3 2" xfId="10007"/>
    <cellStyle name="标题 13 2" xfId="10008"/>
    <cellStyle name="汇总 2 4 2 3 2 3 3" xfId="10009"/>
    <cellStyle name="常规 7 8 6" xfId="10010"/>
    <cellStyle name="20% - 强调文字颜色 5 5 2 4 2" xfId="10011"/>
    <cellStyle name="40% - 强调文字颜色 2 4 3 3 2 2" xfId="10012"/>
    <cellStyle name="计算 2 5 2 6" xfId="10013"/>
    <cellStyle name="40% - 强调文字颜色 1 4 2 3 2 4" xfId="10014"/>
    <cellStyle name="输出 2 5 3 2 2 2 2" xfId="10015"/>
    <cellStyle name="40% - 强调文字颜色 1 2 8 2 2 2" xfId="10016"/>
    <cellStyle name="输入 2 2 6 3 3" xfId="10017"/>
    <cellStyle name="60% - 强调文字颜色 1 2 2 2 3 3 2" xfId="10018"/>
    <cellStyle name="计算 2 5 2 7" xfId="10019"/>
    <cellStyle name="20% - 强调文字颜色 5 5 2 4 3" xfId="10020"/>
    <cellStyle name="60% - 强调文字颜色 1 2 2 2 3 3 2 2" xfId="10021"/>
    <cellStyle name="计算 2 5 2 7 2" xfId="10022"/>
    <cellStyle name="20% - 强调文字颜色 5 5 2 4 3 2" xfId="10023"/>
    <cellStyle name="常规 2 2 3 2 3 5" xfId="10024"/>
    <cellStyle name="注释 2 2 2 3 3 3 2 2" xfId="10025"/>
    <cellStyle name="检查单元格 4 6 2" xfId="10026"/>
    <cellStyle name="40% - 强调文字颜色 3 2 2 2 2 3 2 2" xfId="10027"/>
    <cellStyle name="标题 2 6 4 2 2 2" xfId="10028"/>
    <cellStyle name="40% - 强调文字颜色 3 4 4 3 2 2" xfId="10029"/>
    <cellStyle name="输入 2 2 6 3 4" xfId="10030"/>
    <cellStyle name="计算 2 5 2 8" xfId="10031"/>
    <cellStyle name="20% - 强调文字颜色 5 5 2 4 4" xfId="10032"/>
    <cellStyle name="20% - 强调文字颜色 5 5 2 5" xfId="10033"/>
    <cellStyle name="计算 2 5 3 6" xfId="10034"/>
    <cellStyle name="汇总 2 5 2 4 2 3 2 2" xfId="10035"/>
    <cellStyle name="标题 3 2 2 2 4 2 2" xfId="10036"/>
    <cellStyle name="60% - 强调文字颜色 3 2 5 2 3" xfId="10037"/>
    <cellStyle name="链接单元格 4 3 2 2 2" xfId="10038"/>
    <cellStyle name="60% - 强调文字颜色 2 2 3 3 2 3" xfId="10039"/>
    <cellStyle name="输入 2 2 6 4 2" xfId="10040"/>
    <cellStyle name="20% - 强调文字颜色 5 5 2 5 2" xfId="10041"/>
    <cellStyle name="20% - 强调文字颜色 5 5 2 6" xfId="10042"/>
    <cellStyle name="20% - 强调文字颜色 5 5 3" xfId="10043"/>
    <cellStyle name="输出 2 2 2 2 9 2 2" xfId="10044"/>
    <cellStyle name="汇总 2 9 5" xfId="10045"/>
    <cellStyle name="60% - 强调文字颜色 4 2 3 2 2 2 2" xfId="10046"/>
    <cellStyle name="20% - 强调文字颜色 5 5 3 2" xfId="10047"/>
    <cellStyle name="输出 2 2 2 2 9 2 2 2" xfId="10048"/>
    <cellStyle name="常规 4 5 7 4" xfId="10049"/>
    <cellStyle name="汇总 2 9 5 2" xfId="10050"/>
    <cellStyle name="60% - 强调文字颜色 4 2 3 2 2 2 2 2" xfId="10051"/>
    <cellStyle name="20% - 强调文字颜色 5 5 3 2 2" xfId="10052"/>
    <cellStyle name="常规 12 8 3" xfId="10053"/>
    <cellStyle name="强调文字颜色 3 11" xfId="10054"/>
    <cellStyle name="20% - 强调文字颜色 5 5 3 2 2 2 2" xfId="10055"/>
    <cellStyle name="百分比 3 3 3 2" xfId="10056"/>
    <cellStyle name="标题 1 2 3 6 2 2" xfId="10057"/>
    <cellStyle name="20% - 强调文字颜色 5 5 3 2 3" xfId="10058"/>
    <cellStyle name="标题 1 2 3 6 2 2 2" xfId="10059"/>
    <cellStyle name="20% - 强调文字颜色 5 5 3 2 3 2" xfId="10060"/>
    <cellStyle name="20% - 强调文字颜色 5 5 3 2 4" xfId="10061"/>
    <cellStyle name="60% - 强调文字颜色 2 5 2 2 2 2" xfId="10062"/>
    <cellStyle name="40% - 强调文字颜色 5 3 10" xfId="10063"/>
    <cellStyle name="常规 2 3 2 9" xfId="10064"/>
    <cellStyle name="常规 4 5 7 5" xfId="10065"/>
    <cellStyle name="输入 2 2 2 2 6 3 2 2" xfId="10066"/>
    <cellStyle name="汇总 2 9 5 3" xfId="10067"/>
    <cellStyle name="常规 11 6 3 2 2 2" xfId="10068"/>
    <cellStyle name="20% - 强调文字颜色 5 5 3 3" xfId="10069"/>
    <cellStyle name="常规 11 6 3 2 2 2 2" xfId="10070"/>
    <cellStyle name="20% - 强调文字颜色 5 5 3 3 2" xfId="10071"/>
    <cellStyle name="汇总 2 3 2 7 2 5" xfId="10072"/>
    <cellStyle name="输出 2 7 2 3 4" xfId="10073"/>
    <cellStyle name="常规 11 6 3 2 2 3" xfId="10074"/>
    <cellStyle name="20% - 强调文字颜色 5 5 3 4" xfId="10075"/>
    <cellStyle name="20% - 强调文字颜色 5 6 2" xfId="10076"/>
    <cellStyle name="20% - 强调文字颜色 5 6 2 2" xfId="10077"/>
    <cellStyle name="常规 3 2 2 2 6 2 3" xfId="10078"/>
    <cellStyle name="注释 3 2 7 2" xfId="10079"/>
    <cellStyle name="20% - 强调文字颜色 5 6 2 2 2" xfId="10080"/>
    <cellStyle name="好 2 3 3 5" xfId="10081"/>
    <cellStyle name="40% - 强调文字颜色 5 2 3 5" xfId="10082"/>
    <cellStyle name="百分比 4 2 3 2" xfId="10083"/>
    <cellStyle name="40% - 强调文字颜色 5 2 3 6" xfId="10084"/>
    <cellStyle name="20% - 强调文字颜色 5 6 2 2 3" xfId="10085"/>
    <cellStyle name="好 2 3 3 6" xfId="10086"/>
    <cellStyle name="20% - 强调文字颜色 5 6 2 2 4" xfId="10087"/>
    <cellStyle name="60% - 强调文字颜色 6 2 3 2 2" xfId="10088"/>
    <cellStyle name="60% - 强调文字颜色 6 6 2 2 2 2" xfId="10089"/>
    <cellStyle name="汇总 2 4 2 3 3 3 2" xfId="10090"/>
    <cellStyle name="常规 8 8 5" xfId="10091"/>
    <cellStyle name="20% - 强调文字颜色 5 6 2 3" xfId="10092"/>
    <cellStyle name="20% - 强调文字颜色 5 6 2 3 2" xfId="10093"/>
    <cellStyle name="好 2 3 4 5" xfId="10094"/>
    <cellStyle name="20% - 强调文字颜色 5 6 2 4" xfId="10095"/>
    <cellStyle name="40% - 强调文字颜色 2 4 4 3 2" xfId="10096"/>
    <cellStyle name="汇总 2 4 2 3 3 3 3" xfId="10097"/>
    <cellStyle name="60% - 强调文字颜色 1 5 2 2 2" xfId="10098"/>
    <cellStyle name="20% - 强调文字颜色 5 6 3 2" xfId="10099"/>
    <cellStyle name="60% - 强调文字颜色 1 5 2 2 2 2" xfId="10100"/>
    <cellStyle name="20% - 强调文字颜色 5 6 3 2 2" xfId="10101"/>
    <cellStyle name="60% - 强调文字颜色 1 5 2 2 2 2 2" xfId="10102"/>
    <cellStyle name="20% - 强调文字颜色 5 6 3 2 2 2" xfId="10103"/>
    <cellStyle name="60% - 强调文字颜色 1 5 2 2 2 3" xfId="10104"/>
    <cellStyle name="20% - 强调文字颜色 5 6 3 2 3" xfId="10105"/>
    <cellStyle name="60% - 强调文字颜色 1 5 2 2 2 4" xfId="10106"/>
    <cellStyle name="20% - 强调文字颜色 5 6 3 2 4" xfId="10107"/>
    <cellStyle name="60% - 强调文字颜色 2 5 3 2 2 2" xfId="10108"/>
    <cellStyle name="60% - 强调文字颜色 6 2 4 2 2" xfId="10109"/>
    <cellStyle name="常规 11 6 3 3 2 2" xfId="10110"/>
    <cellStyle name="60% - 强调文字颜色 1 5 2 2 3" xfId="10111"/>
    <cellStyle name="20% - 强调文字颜色 5 6 3 3" xfId="10112"/>
    <cellStyle name="常规 11 6 3 3 2 2 2" xfId="10113"/>
    <cellStyle name="常规 11 5 3 2 2 2 4" xfId="10114"/>
    <cellStyle name="60% - 强调文字颜色 1 5 2 2 3 2" xfId="10115"/>
    <cellStyle name="20% - 强调文字颜色 5 6 3 3 2" xfId="10116"/>
    <cellStyle name="常规 11 6 3 3 2 3" xfId="10117"/>
    <cellStyle name="60% - 强调文字颜色 1 5 2 2 4" xfId="10118"/>
    <cellStyle name="20% - 强调文字颜色 5 6 3 4" xfId="10119"/>
    <cellStyle name="常规 11 6 3 3 2 4" xfId="10120"/>
    <cellStyle name="20% - 强调文字颜色 5 6 3 5" xfId="10121"/>
    <cellStyle name="标题 3 2 2 9 2" xfId="10122"/>
    <cellStyle name="60% - 强调文字颜色 4 4 6 2" xfId="10123"/>
    <cellStyle name="输出 2 3 2 8 2 3" xfId="10124"/>
    <cellStyle name="20% - 强调文字颜色 5 7" xfId="10125"/>
    <cellStyle name="40% - 强调文字颜色 3 2 2 3 3 2" xfId="10126"/>
    <cellStyle name="注释 2 2 2 4 4 2" xfId="10127"/>
    <cellStyle name="20% - 强调文字颜色 6 2 10" xfId="10128"/>
    <cellStyle name="强调文字颜色 6 4 4 2 2 3" xfId="10129"/>
    <cellStyle name="40% - 强调文字颜色 3 2 2 3 3 2 2" xfId="10130"/>
    <cellStyle name="20% - 强调文字颜色 6 2 10 2" xfId="10131"/>
    <cellStyle name="标题 6 3" xfId="10132"/>
    <cellStyle name="20% - 强调文字颜色 6 2 10 2 4" xfId="10133"/>
    <cellStyle name="标题 6 3 4" xfId="10134"/>
    <cellStyle name="百分比 2 2 2 2 3 3 2" xfId="10135"/>
    <cellStyle name="警告文本 2 2 3 2" xfId="10136"/>
    <cellStyle name="20% - 强调文字颜色 6 2 10 3" xfId="10137"/>
    <cellStyle name="标题 6 4" xfId="10138"/>
    <cellStyle name="20% - 强调文字颜色 6 2 10 4" xfId="10139"/>
    <cellStyle name="标题 6 5" xfId="10140"/>
    <cellStyle name="20% - 强调文字颜色 6 2 10 5" xfId="10141"/>
    <cellStyle name="标题 6 6" xfId="10142"/>
    <cellStyle name="20% - 强调文字颜色 6 2 11 2" xfId="10143"/>
    <cellStyle name="标题 7 3" xfId="10144"/>
    <cellStyle name="输出 3 2 3 2 2" xfId="10145"/>
    <cellStyle name="20% - 强调文字颜色 6 2 11 3" xfId="10146"/>
    <cellStyle name="标题 7 4" xfId="10147"/>
    <cellStyle name="输出 3 2 3 2 3" xfId="10148"/>
    <cellStyle name="20% - 强调文字颜色 6 5 2 2 2 2 2" xfId="10149"/>
    <cellStyle name="20% - 强调文字颜色 6 2 11 4" xfId="10150"/>
    <cellStyle name="标题 7 5" xfId="10151"/>
    <cellStyle name="输出 3 2 3 2 4" xfId="10152"/>
    <cellStyle name="20% - 强调文字颜色 6 2 11 5" xfId="10153"/>
    <cellStyle name="标题 7 6" xfId="10154"/>
    <cellStyle name="输出 3 2 3 2 5" xfId="10155"/>
    <cellStyle name="输出 3 2 3 3 3" xfId="10156"/>
    <cellStyle name="常规 16 2 2 4" xfId="10157"/>
    <cellStyle name="百分比 3 6 2 4" xfId="10158"/>
    <cellStyle name="常规 21 2 2 4" xfId="10159"/>
    <cellStyle name="20% - 强调文字颜色 6 2 12 3" xfId="10160"/>
    <cellStyle name="标题 8 4" xfId="10161"/>
    <cellStyle name="20% - 强调文字颜色 6 5 2 2 2 3 2" xfId="10162"/>
    <cellStyle name="强调文字颜色 2 3 2 3" xfId="10163"/>
    <cellStyle name="输出 3 2 3 3 4" xfId="10164"/>
    <cellStyle name="常规 16 2 2 5" xfId="10165"/>
    <cellStyle name="常规 21 2 2 5" xfId="10166"/>
    <cellStyle name="20% - 强调文字颜色 6 2 12 4" xfId="10167"/>
    <cellStyle name="标题 8 5" xfId="10168"/>
    <cellStyle name="输入 2 4 2 4 4 2 2" xfId="10169"/>
    <cellStyle name="汇总 2 2 3 7 2 2" xfId="10170"/>
    <cellStyle name="汇总 2 2 4 2 4 5 2 2" xfId="10171"/>
    <cellStyle name="输出 3 2 3 4" xfId="10172"/>
    <cellStyle name="60% - 强调文字颜色 2 5 2 5 2" xfId="10173"/>
    <cellStyle name="注释 2 3 3 5 2 2 2" xfId="10174"/>
    <cellStyle name="20% - 强调文字颜色 6 2 13" xfId="10175"/>
    <cellStyle name="输出 3 2 3 4 2" xfId="10176"/>
    <cellStyle name="常规 16 2 3 3" xfId="10177"/>
    <cellStyle name="百分比 3 6 3 3" xfId="10178"/>
    <cellStyle name="60% - 强调文字颜色 2 5 2 5 2 2" xfId="10179"/>
    <cellStyle name="常规 21 2 3 3" xfId="10180"/>
    <cellStyle name="注释 2 3 3 5 2 2 2 2" xfId="10181"/>
    <cellStyle name="20% - 强调文字颜色 6 2 13 2" xfId="10182"/>
    <cellStyle name="标题 9 3" xfId="10183"/>
    <cellStyle name="输出 3 2 3 4 3" xfId="10184"/>
    <cellStyle name="常规 16 2 3 4" xfId="10185"/>
    <cellStyle name="常规 21 2 3 4" xfId="10186"/>
    <cellStyle name="20% - 强调文字颜色 6 2 13 3" xfId="10187"/>
    <cellStyle name="标题 9 4" xfId="10188"/>
    <cellStyle name="常规 2 12 4 3 2" xfId="10189"/>
    <cellStyle name="强调文字颜色 2 3 4" xfId="10190"/>
    <cellStyle name="常规 3 2 3 5 3 2" xfId="10191"/>
    <cellStyle name="输入 2 3 2 3 4 4" xfId="10192"/>
    <cellStyle name="注释 2 3 3 5 2 2 3" xfId="10193"/>
    <cellStyle name="20% - 强调文字颜色 6 2 14" xfId="10194"/>
    <cellStyle name="输出 3 2 3 5" xfId="10195"/>
    <cellStyle name="20% - 强调文字颜色 6 2 2" xfId="10196"/>
    <cellStyle name="链接单元格 2 3 2 3 2" xfId="10197"/>
    <cellStyle name="20% - 强调文字颜色 6 2 2 2" xfId="10198"/>
    <cellStyle name="常规 2 11 2 2 2 3" xfId="10199"/>
    <cellStyle name="链接单元格 2 3 2 3 2 2" xfId="10200"/>
    <cellStyle name="常规 3 2 2 3 2 2 3" xfId="10201"/>
    <cellStyle name="40% - 强调文字颜色 1 3 3 2 3" xfId="10202"/>
    <cellStyle name="汇总 6 2 2 3 2 2" xfId="10203"/>
    <cellStyle name="20% - 强调文字颜色 6 2 2 2 2" xfId="10204"/>
    <cellStyle name="常规 2 11 2 2 2 3 2" xfId="10205"/>
    <cellStyle name="常规 11 7 5 3" xfId="10206"/>
    <cellStyle name="常规 9 2 3 2 3 2" xfId="10207"/>
    <cellStyle name="差 2 6 3" xfId="10208"/>
    <cellStyle name="40% - 强调文字颜色 1 3 3 2 3 2" xfId="10209"/>
    <cellStyle name="20% - 强调文字颜色 6 2 2 2 2 2" xfId="10210"/>
    <cellStyle name="汇总 2 6 3 2 2 4" xfId="10211"/>
    <cellStyle name="20% - 强调文字颜色 6 2 2 2 2 2 2" xfId="10212"/>
    <cellStyle name="输入 2 2 2 3 3 2 3" xfId="10213"/>
    <cellStyle name="40% - 强调文字颜色 5 5 2 6" xfId="10214"/>
    <cellStyle name="20% - 强调文字颜色 6 2 2 2 2 2 2 2" xfId="10215"/>
    <cellStyle name="差 2 6 3 3" xfId="10216"/>
    <cellStyle name="40% - 强调文字颜色 2 5 4 2 2 2" xfId="10217"/>
    <cellStyle name="40% - 强调文字颜色 2 2 10 2 2" xfId="10218"/>
    <cellStyle name="20% - 强调文字颜色 6 2 2 2 2 2 3" xfId="10219"/>
    <cellStyle name="40% - 强调文字颜色 2 5 4 2 2 2 2" xfId="10220"/>
    <cellStyle name="20% - 强调文字颜色 6 2 2 2 2 2 3 2" xfId="10221"/>
    <cellStyle name="常规 2 19 2 2 4" xfId="10222"/>
    <cellStyle name="20% - 强调文字颜色 6 2 2 2 2 3 2" xfId="10223"/>
    <cellStyle name="20% - 强调文字颜色 6 4 2 2 2 3" xfId="10224"/>
    <cellStyle name="常规 17 2 2" xfId="10225"/>
    <cellStyle name="常规 22 2 2" xfId="10226"/>
    <cellStyle name="60% - 强调文字颜色 4 3 4 3" xfId="10227"/>
    <cellStyle name="差 2 2 5 2 2" xfId="10228"/>
    <cellStyle name="差 2 6 5" xfId="10229"/>
    <cellStyle name="汇总 2 5 2 3 3 2 2 2" xfId="10230"/>
    <cellStyle name="60% - 强调文字颜色 2 3 4 2 3" xfId="10231"/>
    <cellStyle name="40% - 强调文字颜色 2 3 4 2 3 2" xfId="10232"/>
    <cellStyle name="20% - 强调文字颜色 6 2 2 2 2 4" xfId="10233"/>
    <cellStyle name="常规 17 3" xfId="10234"/>
    <cellStyle name="常规 22 3" xfId="10235"/>
    <cellStyle name="常规 13 3 2 2" xfId="10236"/>
    <cellStyle name="40% - 强调文字颜色 1 3 3 2 4" xfId="10237"/>
    <cellStyle name="20% - 强调文字颜色 6 4 2 3 2 2 2 2" xfId="10238"/>
    <cellStyle name="20% - 强调文字颜色 6 2 2 2 3" xfId="10239"/>
    <cellStyle name="常规 2 3 4 2 3" xfId="10240"/>
    <cellStyle name="输出 2 4 6 2 3" xfId="10241"/>
    <cellStyle name="20% - 强调文字颜色 6 2 2 2 3 2" xfId="10242"/>
    <cellStyle name="20% - 强调文字颜色 6 2 2 2 3 2 2" xfId="10243"/>
    <cellStyle name="40% - 强调文字颜色 6 5 2 6" xfId="10244"/>
    <cellStyle name="20% - 强调文字颜色 6 2 2 2 3 2 2 2" xfId="10245"/>
    <cellStyle name="40% - 强调文字颜色 1 2 4 2 4" xfId="10246"/>
    <cellStyle name="20% - 强调文字颜色 6 2 2 2 3 2 2 2 2" xfId="10247"/>
    <cellStyle name="常规 2 4 2 3 2 2 2" xfId="10248"/>
    <cellStyle name="40% - 强调文字颜色 2 5 4 3 2 2" xfId="10249"/>
    <cellStyle name="40% - 强调文字颜色 2 2 11 2 2" xfId="10250"/>
    <cellStyle name="20% - 强调文字颜色 6 2 2 2 3 2 3" xfId="10251"/>
    <cellStyle name="20% - 强调文字颜色 6 2 2 2 3 2 3 2" xfId="10252"/>
    <cellStyle name="常规 7 4 8" xfId="10253"/>
    <cellStyle name="标题 2 2 2 9 3 2 2" xfId="10254"/>
    <cellStyle name="强调文字颜色 5 2 2 2 3 2 2 2" xfId="10255"/>
    <cellStyle name="20% - 强调文字颜色 6 2 2 2 4" xfId="10256"/>
    <cellStyle name="常规 2 3 4 3 3" xfId="10257"/>
    <cellStyle name="计算 2 6 2 2 3" xfId="10258"/>
    <cellStyle name="20% - 强调文字颜色 6 2 2 2 4 2" xfId="10259"/>
    <cellStyle name="20% - 强调文字颜色 6 2 2 2 4 2 2" xfId="10260"/>
    <cellStyle name="常规 16 2 6" xfId="10261"/>
    <cellStyle name="常规 21 2 6" xfId="10262"/>
    <cellStyle name="20% - 强调文字颜色 6 2 2 2 4 2 2 2" xfId="10263"/>
    <cellStyle name="输入 2 4 4 2 4" xfId="10264"/>
    <cellStyle name="20% - 强调文字颜色 6 2 2 2 5 2" xfId="10265"/>
    <cellStyle name="注释 2 4 6 2 2 2" xfId="10266"/>
    <cellStyle name="警告文本 5 2 5 3" xfId="10267"/>
    <cellStyle name="常规 2 3 2 2 4 2 3" xfId="10268"/>
    <cellStyle name="20% - 强调文字颜色 6 2 7 6" xfId="10269"/>
    <cellStyle name="20% - 强调文字颜色 6 2 2 2 5 2 2" xfId="10270"/>
    <cellStyle name="20% - 强调文字颜色 6 2 2 2 6" xfId="10271"/>
    <cellStyle name="注释 2 4 6 2 3" xfId="10272"/>
    <cellStyle name="40% - 强调文字颜色 5 3 3 2 2 2 2" xfId="10273"/>
    <cellStyle name="汇总 2 2 5 5 2" xfId="10274"/>
    <cellStyle name="20% - 强调文字颜色 6 2 2 3" xfId="10275"/>
    <cellStyle name="常规 2 11 2 2 2 4" xfId="10276"/>
    <cellStyle name="汇总 2 2 5 5 2 2" xfId="10277"/>
    <cellStyle name="20% - 强调文字颜色 6 2 2 3 2" xfId="10278"/>
    <cellStyle name="常规 2 4 4 3 2 2 3" xfId="10279"/>
    <cellStyle name="汇总 2 2 5 5 2 3" xfId="10280"/>
    <cellStyle name="20% - 强调文字颜色 6 2 2 3 3" xfId="10281"/>
    <cellStyle name="常规 2 4 4 3 2 2 4" xfId="10282"/>
    <cellStyle name="汇总 2 2 5 5 3" xfId="10283"/>
    <cellStyle name="20% - 强调文字颜色 6 2 2 4" xfId="10284"/>
    <cellStyle name="常规 2 11 2 2 2 5" xfId="10285"/>
    <cellStyle name="60% - 强调文字颜色 3 5 5 3 2" xfId="10286"/>
    <cellStyle name="汇总 2 2 5 5 3 2" xfId="10287"/>
    <cellStyle name="20% - 强调文字颜色 6 2 2 4 2" xfId="10288"/>
    <cellStyle name="汇总 2 2 5 5 3 2 2" xfId="10289"/>
    <cellStyle name="20% - 强调文字颜色 6 2 2 4 2 2" xfId="10290"/>
    <cellStyle name="常规 4 2 9 2" xfId="10291"/>
    <cellStyle name="40% - 强调文字颜色 5 5" xfId="10292"/>
    <cellStyle name="计算 6 3 8" xfId="10293"/>
    <cellStyle name="20% - 强调文字颜色 6 2 2 4 2 2 2" xfId="10294"/>
    <cellStyle name="60% - 强调文字颜色 6 5 7" xfId="10295"/>
    <cellStyle name="20% - 强调文字颜色 6 2 2 4 2 2 2 2" xfId="10296"/>
    <cellStyle name="计算 2 3 2 7 2 3" xfId="10297"/>
    <cellStyle name="警告文本 2 2 2 3 3 4" xfId="10298"/>
    <cellStyle name="40% - 强调文字颜色 5 5 2" xfId="10299"/>
    <cellStyle name="20% - 强调文字颜色 6 2 2 4 2 3" xfId="10300"/>
    <cellStyle name="40% - 强调文字颜色 6 5" xfId="10301"/>
    <cellStyle name="注释 6 2 2 2" xfId="10302"/>
    <cellStyle name="常规 12 10 2" xfId="10303"/>
    <cellStyle name="20% - 强调文字颜色 6 2 2 4 2 3 2" xfId="10304"/>
    <cellStyle name="常规 13 5 2 2" xfId="10305"/>
    <cellStyle name="20% - 强调文字颜色 6 2 2 4 2 4" xfId="10306"/>
    <cellStyle name="汇总 2 2 5 5 3 3" xfId="10307"/>
    <cellStyle name="20% - 强调文字颜色 6 2 2 4 3" xfId="10308"/>
    <cellStyle name="40% - 强调文字颜色 1 3 5 2 2 2" xfId="10309"/>
    <cellStyle name="40% - 强调文字颜色 6 2 2 7" xfId="10310"/>
    <cellStyle name="强调文字颜色 1 2 5 2 5" xfId="10311"/>
    <cellStyle name="常规 4 3 9" xfId="10312"/>
    <cellStyle name="强调文字颜色 1 2 3 2 2 2 3" xfId="10313"/>
    <cellStyle name="常规 2 3 6 2 3" xfId="10314"/>
    <cellStyle name="20% - 强调文字颜色 6 2 2 4 3 2" xfId="10315"/>
    <cellStyle name="常规 2 3 6 2 3 2" xfId="10316"/>
    <cellStyle name="20% - 强调文字颜色 6 2 2 4 3 2 2" xfId="10317"/>
    <cellStyle name="20% - 强调文字颜色 6 2 2 5 2 2 2" xfId="10318"/>
    <cellStyle name="20% - 强调文字颜色 6 2 4 2 2 2 2" xfId="10319"/>
    <cellStyle name="常规 2 3 7 2 3" xfId="10320"/>
    <cellStyle name="20% - 强调文字颜色 6 2 2 5 3 2" xfId="10321"/>
    <cellStyle name="60% - 强调文字颜色 2 5 4 2 2" xfId="10322"/>
    <cellStyle name="60% - 强调文字颜色 6 3 4 2" xfId="10323"/>
    <cellStyle name="20% - 强调文字颜色 6 2 2 5 4" xfId="10324"/>
    <cellStyle name="检查单元格 4 2 3 2" xfId="10325"/>
    <cellStyle name="20% - 强调文字颜色 6 2 3" xfId="10326"/>
    <cellStyle name="链接单元格 2 3 2 3 3" xfId="10327"/>
    <cellStyle name="20% - 强调文字颜色 6 2 3 2" xfId="10328"/>
    <cellStyle name="常规 2 11 2 2 3 3" xfId="10329"/>
    <cellStyle name="常规 3 2 2 3 2 3 3" xfId="10330"/>
    <cellStyle name="40% - 强调文字颜色 1 3 4 2 3" xfId="10331"/>
    <cellStyle name="20% - 强调文字颜色 6 2 3 2 2" xfId="10332"/>
    <cellStyle name="20% - 强调文字颜色 6 2 3 2 2 2 2" xfId="10333"/>
    <cellStyle name="20% - 强调文字颜色 6 2 3 2 2 3" xfId="10334"/>
    <cellStyle name="汇总 2 4 7 2 2 2 2" xfId="10335"/>
    <cellStyle name="20% - 强调文字颜色 6 2 3 2 2 3 2" xfId="10336"/>
    <cellStyle name="20% - 强调文字颜色 6 5 2 2 2 3" xfId="10337"/>
    <cellStyle name="常规 14 3 2 2" xfId="10338"/>
    <cellStyle name="20% - 强调文字颜色 6 2 3 2 2 4" xfId="10339"/>
    <cellStyle name="常规 18 2 2 2 2" xfId="10340"/>
    <cellStyle name="40% - 强调文字颜色 1 3 4 2 4" xfId="10341"/>
    <cellStyle name="常规 23 2 2 2 2" xfId="10342"/>
    <cellStyle name="20% - 强调文字颜色 6 2 3 2 3" xfId="10343"/>
    <cellStyle name="40% - 强调文字颜色 1 2 4 3" xfId="10344"/>
    <cellStyle name="常规 2 3 3 2 2 2 3" xfId="10345"/>
    <cellStyle name="40% - 强调文字颜色 2 2 2 2 3 2 3 2" xfId="10346"/>
    <cellStyle name="常规 2 4 4 2 3 2" xfId="10347"/>
    <cellStyle name="20% - 强调文字颜色 6 2 3 2 3 2 2" xfId="10348"/>
    <cellStyle name="20% - 强调文字颜色 6 2 3 2 4" xfId="10349"/>
    <cellStyle name="汇总 2 2 5 6 2" xfId="10350"/>
    <cellStyle name="20% - 强调文字颜色 6 2 3 3" xfId="10351"/>
    <cellStyle name="常规 2 11 2 2 3 4" xfId="10352"/>
    <cellStyle name="汇总 2 2 5 6 2 2" xfId="10353"/>
    <cellStyle name="20% - 强调文字颜色 6 2 3 3 2" xfId="10354"/>
    <cellStyle name="标题 1 3 4 2" xfId="10355"/>
    <cellStyle name="汇总 2 2 5 6 2 2 2 2" xfId="10356"/>
    <cellStyle name="20% - 强调文字颜色 6 2 3 3 2 2 2" xfId="10357"/>
    <cellStyle name="标题 1 3 5" xfId="10358"/>
    <cellStyle name="输出 2 2 4 2 5 2 2" xfId="10359"/>
    <cellStyle name="汇总 2 2 5 6 2 2 3" xfId="10360"/>
    <cellStyle name="20% - 强调文字颜色 6 2 3 3 2 3" xfId="10361"/>
    <cellStyle name="标题 1 3 5 2" xfId="10362"/>
    <cellStyle name="输出 2 2 4 2 5 2 2 2" xfId="10363"/>
    <cellStyle name="20% - 强调文字颜色 6 2 3 3 2 3 2" xfId="10364"/>
    <cellStyle name="常规 14 4 2 2" xfId="10365"/>
    <cellStyle name="20% - 强调文字颜色 6 2 3 3 2 4" xfId="10366"/>
    <cellStyle name="标题 1 3 6" xfId="10367"/>
    <cellStyle name="输出 2 2 4 2 5 2 3" xfId="10368"/>
    <cellStyle name="汇总 2 2 5 6 2 3" xfId="10369"/>
    <cellStyle name="20% - 强调文字颜色 6 2 3 3 3" xfId="10370"/>
    <cellStyle name="常规 2 4 5 2 3" xfId="10371"/>
    <cellStyle name="标题 1 4 4" xfId="10372"/>
    <cellStyle name="输出 2 5 7 2 3" xfId="10373"/>
    <cellStyle name="常规 4 17" xfId="10374"/>
    <cellStyle name="强调文字颜色 4 2 2 5 2" xfId="10375"/>
    <cellStyle name="20% - 强调文字颜色 6 2 3 3 3 2" xfId="10376"/>
    <cellStyle name="40% - 强调文字颜色 2 2 4 3" xfId="10377"/>
    <cellStyle name="标题 1 4 4 2" xfId="10378"/>
    <cellStyle name="20% - 强调文字颜色 6 2 3 3 3 2 2" xfId="10379"/>
    <cellStyle name="汇总 2 2 5 6 3" xfId="10380"/>
    <cellStyle name="20% - 强调文字颜色 6 2 3 4" xfId="10381"/>
    <cellStyle name="汇总 2 2 5 6 3 2" xfId="10382"/>
    <cellStyle name="20% - 强调文字颜色 6 2 3 4 2" xfId="10383"/>
    <cellStyle name="标题 2 3 4 2" xfId="10384"/>
    <cellStyle name="强调文字颜色 3 2 2 4 2 4" xfId="10385"/>
    <cellStyle name="20% - 强调文字颜色 6 2 3 4 2 2 2" xfId="10386"/>
    <cellStyle name="汇总 2 2 5 6 3 3" xfId="10387"/>
    <cellStyle name="20% - 强调文字颜色 6 2 3 4 3" xfId="10388"/>
    <cellStyle name="强调文字颜色 1 2 3 3 2 2 3" xfId="10389"/>
    <cellStyle name="常规 2 4 6 2 3" xfId="10390"/>
    <cellStyle name="标题 2 4 4" xfId="10391"/>
    <cellStyle name="20% - 强调文字颜色 6 2 3 4 3 2" xfId="10392"/>
    <cellStyle name="60% - 强调文字颜色 6 4 3 2" xfId="10393"/>
    <cellStyle name="20% - 强调文字颜色 6 2 3 4 4" xfId="10394"/>
    <cellStyle name="检查单元格 4 3 2 2" xfId="10395"/>
    <cellStyle name="标题 5 2 4 2 2" xfId="10396"/>
    <cellStyle name="百分比 2 2 2 2 2 2 2 2 2" xfId="10397"/>
    <cellStyle name="汇总 2 2 5 6 5" xfId="10398"/>
    <cellStyle name="20% - 强调文字颜色 6 2 3 6" xfId="10399"/>
    <cellStyle name="20% - 强调文字颜色 6 2 4" xfId="10400"/>
    <cellStyle name="链接单元格 2 3 2 3 4" xfId="10401"/>
    <cellStyle name="常规 7 5 2 2 3" xfId="10402"/>
    <cellStyle name="20% - 强调文字颜色 6 2 4 2" xfId="10403"/>
    <cellStyle name="常规 7 5 2 2 3 2" xfId="10404"/>
    <cellStyle name="20% - 强调文字颜色 6 2 4 2 2" xfId="10405"/>
    <cellStyle name="40% - 强调文字颜色 6 3 4 2 2 2 2" xfId="10406"/>
    <cellStyle name="汇总 2 2 5 7 2" xfId="10407"/>
    <cellStyle name="常规 7 5 2 2 4" xfId="10408"/>
    <cellStyle name="20% - 强调文字颜色 6 2 4 3" xfId="10409"/>
    <cellStyle name="常规 18 2 2 5" xfId="10410"/>
    <cellStyle name="常规 23 2 2 5" xfId="10411"/>
    <cellStyle name="汇总 2 2 5 7 2 2" xfId="10412"/>
    <cellStyle name="20% - 强调文字颜色 6 2 4 3 2" xfId="10413"/>
    <cellStyle name="常规 11 4 2 3 2 2 3" xfId="10414"/>
    <cellStyle name="汇总 2 2 5 7 3" xfId="10415"/>
    <cellStyle name="常规 7 5 2 2 5" xfId="10416"/>
    <cellStyle name="20% - 强调文字颜色 6 2 4 4" xfId="10417"/>
    <cellStyle name="标题 2 2 10 2 2 2" xfId="10418"/>
    <cellStyle name="20% - 强调文字颜色 6 2 5" xfId="10419"/>
    <cellStyle name="差 2 2 2 3 2 3 2" xfId="10420"/>
    <cellStyle name="20% - 强调文字颜色 6 2 5 2 2 2" xfId="10421"/>
    <cellStyle name="常规 3 3 2 2 4 2" xfId="10422"/>
    <cellStyle name="40% - 强调文字颜色 3 3 10 3" xfId="10423"/>
    <cellStyle name="常规 11 4 2 3 3 2 3 2" xfId="10424"/>
    <cellStyle name="20% - 强调文字颜色 6 2 5 3 2 2" xfId="10425"/>
    <cellStyle name="常规 3 3 2 3 4 2" xfId="10426"/>
    <cellStyle name="汇总 2 2 5 8 3" xfId="10427"/>
    <cellStyle name="20% - 强调文字颜色 6 2 5 4" xfId="10428"/>
    <cellStyle name="40% - 强调文字颜色 2 3 3 2 2" xfId="10429"/>
    <cellStyle name="汇总 6 2 2 7" xfId="10430"/>
    <cellStyle name="汇总 2 4 2 2 2 2 3" xfId="10431"/>
    <cellStyle name="20% - 强调文字颜色 6 2 6" xfId="10432"/>
    <cellStyle name="40% - 强调文字颜色 2 3 3 2 2 2" xfId="10433"/>
    <cellStyle name="60% - 强调文字颜色 3 3 3 3" xfId="10434"/>
    <cellStyle name="40% - 强调文字颜色 1 3 2 2 2 4" xfId="10435"/>
    <cellStyle name="常规 2 7 2 5 3 2" xfId="10436"/>
    <cellStyle name="20% - 强调文字颜色 6 2 6 2" xfId="10437"/>
    <cellStyle name="20% - 强调文字颜色 6 2 6 4" xfId="10438"/>
    <cellStyle name="40% - 强调文字颜色 2 3 3 2 3" xfId="10439"/>
    <cellStyle name="汇总 6 3 2 3 2 2" xfId="10440"/>
    <cellStyle name="汇总 2 4 2 2 2 2 4" xfId="10441"/>
    <cellStyle name="常规 12 3 2" xfId="10442"/>
    <cellStyle name="强调文字颜色 6 2 2 2 2 5" xfId="10443"/>
    <cellStyle name="强调文字颜色 2 10" xfId="10444"/>
    <cellStyle name="20% - 强调文字颜色 6 2 7" xfId="10445"/>
    <cellStyle name="好 4 2 3 2" xfId="10446"/>
    <cellStyle name="计算 2 12 2 3" xfId="10447"/>
    <cellStyle name="40% - 强调文字颜色 2 3 3 2 3 2" xfId="10448"/>
    <cellStyle name="60% - 强调文字颜色 3 3 4 3" xfId="10449"/>
    <cellStyle name="汇总 2 5 2 3 2 2 2 2" xfId="10450"/>
    <cellStyle name="60% - 强调文字颜色 2 2 4 2 3" xfId="10451"/>
    <cellStyle name="常规 12 3 2 2" xfId="10452"/>
    <cellStyle name="20% - 强调文字颜色 6 2 7 2" xfId="10453"/>
    <cellStyle name="好 4 2 3 2 2" xfId="10454"/>
    <cellStyle name="常规 12 3 2 3" xfId="10455"/>
    <cellStyle name="20% - 强调文字颜色 6 2 7 3" xfId="10456"/>
    <cellStyle name="好 4 2 3 2 3" xfId="10457"/>
    <cellStyle name="40% - 强调文字颜色 2 5 6" xfId="10458"/>
    <cellStyle name="输入 2 5 2 3" xfId="10459"/>
    <cellStyle name="常规 2 8 5 2 3" xfId="10460"/>
    <cellStyle name="20% - 强调文字颜色 6 2 7 3 3 2" xfId="10461"/>
    <cellStyle name="20% - 强调文字颜色 6 2 7 3 4" xfId="10462"/>
    <cellStyle name="20% - 强调文字颜色 6 2 7 3 5" xfId="10463"/>
    <cellStyle name="注释 2 2 2 2 3 2 3 2" xfId="10464"/>
    <cellStyle name="常规 12 3 2 4" xfId="10465"/>
    <cellStyle name="20% - 强调文字颜色 6 2 7 4" xfId="10466"/>
    <cellStyle name="好 4 2 3 2 4" xfId="10467"/>
    <cellStyle name="20% - 强调文字颜色 6 2 7 4 4" xfId="10468"/>
    <cellStyle name="常规 2 19 4 2 3 2 2" xfId="10469"/>
    <cellStyle name="汇总 2 5 2 3 2 2 3" xfId="10470"/>
    <cellStyle name="常规 2 7 2 5 5" xfId="10471"/>
    <cellStyle name="40% - 强调文字颜色 2 3 3 2 4" xfId="10472"/>
    <cellStyle name="常规 12 3 3" xfId="10473"/>
    <cellStyle name="强调文字颜色 6 2 2 2 2 6" xfId="10474"/>
    <cellStyle name="强调文字颜色 2 11" xfId="10475"/>
    <cellStyle name="20% - 强调文字颜色 6 2 8" xfId="10476"/>
    <cellStyle name="好 4 2 3 3" xfId="10477"/>
    <cellStyle name="20% - 强调文字颜色 6 2 8 2" xfId="10478"/>
    <cellStyle name="好 4 2 3 3 2" xfId="10479"/>
    <cellStyle name="常规 2 2 4 2 5" xfId="10480"/>
    <cellStyle name="常规 11 2 2 2 3" xfId="10481"/>
    <cellStyle name="常规 12 3 3 2" xfId="10482"/>
    <cellStyle name="40% - 强调文字颜色 2 4 2 2 3 2 2" xfId="10483"/>
    <cellStyle name="60% - 强调文字颜色 3 3 5 4" xfId="10484"/>
    <cellStyle name="标题 4 2 2 9" xfId="10485"/>
    <cellStyle name="60% - 强调文字颜色 2 2 2 2 2 3 2" xfId="10486"/>
    <cellStyle name="常规 11 2 2 2 4" xfId="10487"/>
    <cellStyle name="常规 12 3 3 3" xfId="10488"/>
    <cellStyle name="20% - 强调文字颜色 6 2 8 3" xfId="10489"/>
    <cellStyle name="好 4 2 3 3 3" xfId="10490"/>
    <cellStyle name="常规 12 3 4" xfId="10491"/>
    <cellStyle name="强调文字颜色 1 3 4 3 2" xfId="10492"/>
    <cellStyle name="20% - 强调文字颜色 6 2 9" xfId="10493"/>
    <cellStyle name="好 4 2 3 4" xfId="10494"/>
    <cellStyle name="常规 11 2 2 3 3" xfId="10495"/>
    <cellStyle name="常规 12 3 4 2" xfId="10496"/>
    <cellStyle name="强调文字颜色 1 3 4 3 2 2" xfId="10497"/>
    <cellStyle name="好 4 2 3 4 2" xfId="10498"/>
    <cellStyle name="计算 2 5 2 2 5" xfId="10499"/>
    <cellStyle name="20% - 强调文字颜色 6 2 9 2" xfId="10500"/>
    <cellStyle name="常规 11 2 2 3 4" xfId="10501"/>
    <cellStyle name="常规 12 3 4 3" xfId="10502"/>
    <cellStyle name="计算 2 5 2 2 6" xfId="10503"/>
    <cellStyle name="20% - 强调文字颜色 6 2 9 3" xfId="10504"/>
    <cellStyle name="计算 5 2 2" xfId="10505"/>
    <cellStyle name="20% - 强调文字颜色 6 3" xfId="10506"/>
    <cellStyle name="强调文字颜色 2 2 7 2" xfId="10507"/>
    <cellStyle name="链接单元格 2 3 2 4" xfId="10508"/>
    <cellStyle name="20% - 强调文字颜色 6 3 10 2 2 2" xfId="10509"/>
    <cellStyle name="常规 5 3 2 2 2 2" xfId="10510"/>
    <cellStyle name="20% - 强调文字颜色 6 3 10 2 3" xfId="10511"/>
    <cellStyle name="输出 2 2 2 8 5" xfId="10512"/>
    <cellStyle name="输出 2 10 2 2 4" xfId="10513"/>
    <cellStyle name="常规 5 3 2 2 2 3" xfId="10514"/>
    <cellStyle name="20% - 强调文字颜色 6 3 10 2 4" xfId="10515"/>
    <cellStyle name="20% - 强调文字颜色 6 3 10 3" xfId="10516"/>
    <cellStyle name="20% - 强调文字颜色 6 3 10 3 2" xfId="10517"/>
    <cellStyle name="输出 2 2 2 9 4" xfId="10518"/>
    <cellStyle name="40% - 强调文字颜色 2 4 2 4 3 2" xfId="10519"/>
    <cellStyle name="链接单元格 4 2 3 2 2" xfId="10520"/>
    <cellStyle name="60% - 强调文字颜色 2 2 2 4 2 3" xfId="10521"/>
    <cellStyle name="20% - 强调文字颜色 6 3 10 5" xfId="10522"/>
    <cellStyle name="常规 2 2 2 3 4 3" xfId="10523"/>
    <cellStyle name="汇总 2 2 4 2 4 3 3 2" xfId="10524"/>
    <cellStyle name="常规 11 4 4 3 3 4" xfId="10525"/>
    <cellStyle name="计算 6 3 2 3 2" xfId="10526"/>
    <cellStyle name="汇总 4 4 2 2 2" xfId="10527"/>
    <cellStyle name="40% - 强调文字颜色 1 2 2 4 2 2 2 2" xfId="10528"/>
    <cellStyle name="20% - 强调文字颜色 6 3 2" xfId="10529"/>
    <cellStyle name="强调文字颜色 2 2 7 2 2" xfId="10530"/>
    <cellStyle name="链接单元格 2 3 2 4 2" xfId="10531"/>
    <cellStyle name="40% - 强调文字颜色 1 4 3 2 3" xfId="10532"/>
    <cellStyle name="60% - 强调文字颜色 5 2 2 2 4 2 2" xfId="10533"/>
    <cellStyle name="汇总 6 2 3 3 2 2" xfId="10534"/>
    <cellStyle name="20% - 强调文字颜色 6 3 2 2 2" xfId="10535"/>
    <cellStyle name="40% - 强调文字颜色 1 3 8 3" xfId="10536"/>
    <cellStyle name="20% - 强调文字颜色 6 3 2 2 4" xfId="10537"/>
    <cellStyle name="常规 11 4 2 3 5 2" xfId="10538"/>
    <cellStyle name="汇总 2 2 6 5 2" xfId="10539"/>
    <cellStyle name="20% - 强调文字颜色 6 3 2 3" xfId="10540"/>
    <cellStyle name="汇总 2 2 3 2 5 2 3" xfId="10541"/>
    <cellStyle name="20% - 强调文字颜色 6 3 2 3 2" xfId="10542"/>
    <cellStyle name="40% - 强调文字颜色 1 3 9 2" xfId="10543"/>
    <cellStyle name="输出 2 4 3 2 2 4" xfId="10544"/>
    <cellStyle name="汇总 2 2 3 2 5 2 4" xfId="10545"/>
    <cellStyle name="20% - 强调文字颜色 6 3 2 3 3" xfId="10546"/>
    <cellStyle name="40% - 强调文字颜色 1 3 9 3" xfId="10547"/>
    <cellStyle name="20% - 强调文字颜色 6 3 2 3 4" xfId="10548"/>
    <cellStyle name="常规 11 4 2 3 6 2" xfId="10549"/>
    <cellStyle name="20% - 强调文字颜色 6 3 2 4" xfId="10550"/>
    <cellStyle name="汇总 2 2 3 2 5 3 3" xfId="10551"/>
    <cellStyle name="20% - 强调文字颜色 6 3 2 4 2" xfId="10552"/>
    <cellStyle name="20% - 强调文字颜色 6 3 2 4 3" xfId="10553"/>
    <cellStyle name="常规 11 4 6 3 4" xfId="10554"/>
    <cellStyle name="计算 3 2 4 4 2" xfId="10555"/>
    <cellStyle name="40% - 强调文字颜色 1 3 6 2 2 2" xfId="10556"/>
    <cellStyle name="标题 4 5 7" xfId="10557"/>
    <cellStyle name="40% - 强调文字颜色 3 5 2 3 2 2" xfId="10558"/>
    <cellStyle name="注释 2 5 2 4 3 2" xfId="10559"/>
    <cellStyle name="20% - 强调文字颜色 6 3 2 4 4" xfId="10560"/>
    <cellStyle name="常规 11 4 2 3 7 2" xfId="10561"/>
    <cellStyle name="检查单元格 5 2 2 2" xfId="10562"/>
    <cellStyle name="20% - 强调文字颜色 6 3 2 6" xfId="10563"/>
    <cellStyle name="标题 2 2 10 2" xfId="10564"/>
    <cellStyle name="40% - 强调文字颜色 2 2 2 4 3 2" xfId="10565"/>
    <cellStyle name="常规 2 16 2 5 2" xfId="10566"/>
    <cellStyle name="计算 4 3 2 3 2" xfId="10567"/>
    <cellStyle name="汇总 2 4 2 2 2" xfId="10568"/>
    <cellStyle name="40% - 强调文字颜色 1 2 2 2 2 2 2 2" xfId="10569"/>
    <cellStyle name="20% - 强调文字颜色 6 3 3" xfId="10570"/>
    <cellStyle name="输入 2 2 3 4 2 2 2" xfId="10571"/>
    <cellStyle name="计算 2 2 3 6 2 2" xfId="10572"/>
    <cellStyle name="60% - 强调文字颜色 3 2 2 2 3 2 2" xfId="10573"/>
    <cellStyle name="20% - 强调文字颜色 6 3 3 2" xfId="10574"/>
    <cellStyle name="输入 2 2 3 4 2 2 2 2" xfId="10575"/>
    <cellStyle name="计算 2 2 3 6 2 2 2" xfId="10576"/>
    <cellStyle name="60% - 强调文字颜色 3 2 2 2 3 2 2 2" xfId="10577"/>
    <cellStyle name="40% - 强调文字颜色 1 4 4 2 3" xfId="10578"/>
    <cellStyle name="60% - 强调文字颜色 5 2 2 2 5 2 2" xfId="10579"/>
    <cellStyle name="20% - 强调文字颜色 6 3 3 2 2" xfId="10580"/>
    <cellStyle name="60% - 强调文字颜色 3 2 2 2 3 2 2 2 2" xfId="10581"/>
    <cellStyle name="链接单元格 6 2 3 3" xfId="10582"/>
    <cellStyle name="汇总 5 6 4" xfId="10583"/>
    <cellStyle name="20% - 强调文字颜色 6 3 3 2 2 2 2" xfId="10584"/>
    <cellStyle name="常规 14 8 3" xfId="10585"/>
    <cellStyle name="60% - 强调文字颜色 2 5 2 2 2 2 2 2" xfId="10586"/>
    <cellStyle name="汇总 2 2 6 6 2" xfId="10587"/>
    <cellStyle name="20% - 强调文字颜色 6 3 3 3" xfId="10588"/>
    <cellStyle name="40% - 强调文字颜色 5 3 10 2 2" xfId="10589"/>
    <cellStyle name="强调文字颜色 3 4 2 3 3 4" xfId="10590"/>
    <cellStyle name="汇总 2 2 3 2 6 2 3" xfId="10591"/>
    <cellStyle name="20% - 强调文字颜色 6 3 3 3 2" xfId="10592"/>
    <cellStyle name="20% - 强调文字颜色 6 3 3 4" xfId="10593"/>
    <cellStyle name="40% - 强调文字颜色 3 2 2 3 3" xfId="10594"/>
    <cellStyle name="注释 2 2 2 4 4" xfId="10595"/>
    <cellStyle name="20% - 强调文字颜色 6 3 6 2 2 2 2" xfId="10596"/>
    <cellStyle name="40% - 强调文字颜色 1 2 3 2 2 2" xfId="10597"/>
    <cellStyle name="20% - 强调文字颜色 6 3 6 2 2 3" xfId="10598"/>
    <cellStyle name="计算 2 2 2 9 2 2" xfId="10599"/>
    <cellStyle name="20% - 强调文字颜色 6 3 6 2 3 2" xfId="10600"/>
    <cellStyle name="20% - 强调文字颜色 6 3 6 2 4" xfId="10601"/>
    <cellStyle name="20% - 强调文字颜色 6 3 6 2 5" xfId="10602"/>
    <cellStyle name="20% - 强调文字颜色 6 3 6 3 2 2" xfId="10603"/>
    <cellStyle name="常规 19 2 9 2" xfId="10604"/>
    <cellStyle name="40% - 强调文字颜色 1 2 3 3 2 2" xfId="10605"/>
    <cellStyle name="常规 11 2 6 2 2 2" xfId="10606"/>
    <cellStyle name="20% - 强调文字颜色 6 3 6 3 2 3" xfId="10607"/>
    <cellStyle name="常规 11 4 2 4 4 2 4" xfId="10608"/>
    <cellStyle name="20% - 强调文字颜色 6 3 6 3 3" xfId="10609"/>
    <cellStyle name="链接单元格 2 2 6 5" xfId="10610"/>
    <cellStyle name="20% - 强调文字颜色 6 3 6 3 3 2" xfId="10611"/>
    <cellStyle name="常规 2 13 2 3 2 2" xfId="10612"/>
    <cellStyle name="20% - 强调文字颜色 6 3 6 3 4" xfId="10613"/>
    <cellStyle name="常规 2 13 2 3 2 3" xfId="10614"/>
    <cellStyle name="强调文字颜色 5 2 3 2 3 2 2" xfId="10615"/>
    <cellStyle name="20% - 强调文字颜色 6 3 6 3 5" xfId="10616"/>
    <cellStyle name="标题 5 2 9 3" xfId="10617"/>
    <cellStyle name="40% - 强调文字颜色 5 4 4 2 4" xfId="10618"/>
    <cellStyle name="常规 27 3 2 2 2" xfId="10619"/>
    <cellStyle name="常规 32 3 2 2 2" xfId="10620"/>
    <cellStyle name="标题 2 5 4 2 2 2 2" xfId="10621"/>
    <cellStyle name="强调文字颜色 5 5 3 4" xfId="10622"/>
    <cellStyle name="注释 2 2 2 2 3 3 2 2 2" xfId="10623"/>
    <cellStyle name="20% - 强调文字颜色 6 3 6 4 2" xfId="10624"/>
    <cellStyle name="链接单元格 2 2 7 4" xfId="10625"/>
    <cellStyle name="汇总 3 2 2 2 7" xfId="10626"/>
    <cellStyle name="标题 5 2 9 3 2" xfId="10627"/>
    <cellStyle name="60% - 强调文字颜色 1 6 4" xfId="10628"/>
    <cellStyle name="20% - 强调文字颜色 6 3 6 4 2 2" xfId="10629"/>
    <cellStyle name="20% - 强调文字颜色 6 3 6 4 3" xfId="10630"/>
    <cellStyle name="20% - 强调文字颜色 6 3 6 4 4" xfId="10631"/>
    <cellStyle name="检查单元格 5 6 2 2" xfId="10632"/>
    <cellStyle name="常规 2 13 2 3 3 2" xfId="10633"/>
    <cellStyle name="警告文本 5 3 4 2" xfId="10634"/>
    <cellStyle name="20% - 强调文字颜色 6 3 6 5" xfId="10635"/>
    <cellStyle name="20% - 强调文字颜色 6 3 6 5 3" xfId="10636"/>
    <cellStyle name="链接单元格 2 2 8 5" xfId="10637"/>
    <cellStyle name="汇总 5 2 4 3 2 2" xfId="10638"/>
    <cellStyle name="常规 11 4 5 3 2 2 2 2" xfId="10639"/>
    <cellStyle name="注释 2 2 2 2 3 3 2 4" xfId="10640"/>
    <cellStyle name="标题 3 5 5 2 2 2" xfId="10641"/>
    <cellStyle name="注释 2 2 3 2 4 3 2 2" xfId="10642"/>
    <cellStyle name="20% - 强调文字颜色 6 3 6 6" xfId="10643"/>
    <cellStyle name="40% - 强调文字颜色 1 2" xfId="10644"/>
    <cellStyle name="常规 12 4 2 3" xfId="10645"/>
    <cellStyle name="20% - 强调文字颜色 6 3 7 3" xfId="10646"/>
    <cellStyle name="好 4 2 4 2 3" xfId="10647"/>
    <cellStyle name="输出 2 2 5 2 4 4" xfId="10648"/>
    <cellStyle name="20% - 强调文字颜色 6 3 8 2" xfId="10649"/>
    <cellStyle name="好 4 2 4 3 2" xfId="10650"/>
    <cellStyle name="常规 2 2 5 2 5" xfId="10651"/>
    <cellStyle name="常规 11 2 3 2 3" xfId="10652"/>
    <cellStyle name="常规 12 4 3 2" xfId="10653"/>
    <cellStyle name="常规 12 4 4" xfId="10654"/>
    <cellStyle name="强调文字颜色 1 3 4 4 2" xfId="10655"/>
    <cellStyle name="20% - 强调文字颜色 6 3 9" xfId="10656"/>
    <cellStyle name="好 4 2 4 4" xfId="10657"/>
    <cellStyle name="汇总 2 2 4 2 3 2" xfId="10658"/>
    <cellStyle name="60% - 强调文字颜色 6 2 2 2 4" xfId="10659"/>
    <cellStyle name="常规 11 2 3 3 3" xfId="10660"/>
    <cellStyle name="计算 2 5 3 2 5" xfId="10661"/>
    <cellStyle name="20% - 强调文字颜色 6 3 9 2" xfId="10662"/>
    <cellStyle name="汇总 2 2 4 2 3 3" xfId="10663"/>
    <cellStyle name="60% - 强调文字颜色 6 2 2 2 5" xfId="10664"/>
    <cellStyle name="20% - 强调文字颜色 6 3 9 3" xfId="10665"/>
    <cellStyle name="计算 6 2 2" xfId="10666"/>
    <cellStyle name="汇总 2 2 4 2 3 4" xfId="10667"/>
    <cellStyle name="60% - 强调文字颜色 6 2 2 2 6" xfId="10668"/>
    <cellStyle name="标题 5 2 2 3 2 2 2 2" xfId="10669"/>
    <cellStyle name="20% - 强调文字颜色 6 3 9 4" xfId="10670"/>
    <cellStyle name="计算 6 2 3" xfId="10671"/>
    <cellStyle name="20% - 强调文字颜色 6 4" xfId="10672"/>
    <cellStyle name="强调文字颜色 2 2 7 3" xfId="10673"/>
    <cellStyle name="链接单元格 2 3 2 5" xfId="10674"/>
    <cellStyle name="20% - 强调文字颜色 6 4 2" xfId="10675"/>
    <cellStyle name="40% - 强调文字颜色 1 5 3 2 3" xfId="10676"/>
    <cellStyle name="20% - 强调文字颜色 6 4 2 2 2" xfId="10677"/>
    <cellStyle name="40% - 强调文字颜色 1 5 3 2 3 2" xfId="10678"/>
    <cellStyle name="常规 2 19 2 2 3" xfId="10679"/>
    <cellStyle name="20% - 强调文字颜色 6 4 2 2 2 2" xfId="10680"/>
    <cellStyle name="差 4 2 5 2 2" xfId="10681"/>
    <cellStyle name="标题 3 2 3 3 3 2 2" xfId="10682"/>
    <cellStyle name="60% - 强调文字颜色 4 3 4 2 3" xfId="10683"/>
    <cellStyle name="40% - 强调文字颜色 2 5 4 2 3 2" xfId="10684"/>
    <cellStyle name="好 6 3 3 2 2" xfId="10685"/>
    <cellStyle name="常规 2 19 2 2 5" xfId="10686"/>
    <cellStyle name="20% - 强调文字颜色 6 4 2 2 2 4" xfId="10687"/>
    <cellStyle name="常规 17 2 3" xfId="10688"/>
    <cellStyle name="常规 22 2 3" xfId="10689"/>
    <cellStyle name="20% - 强调文字颜色 6 4 2 3 2" xfId="10690"/>
    <cellStyle name="20% - 强调文字颜色 6 4 2 3 2 2" xfId="10691"/>
    <cellStyle name="常规 2 19 4 2 3" xfId="10692"/>
    <cellStyle name="20% - 强调文字颜色 6 4 2 4 2 2" xfId="10693"/>
    <cellStyle name="40% - 强调文字颜色 2 5 2 3 2 2 2" xfId="10694"/>
    <cellStyle name="链接单元格 5 2 2 2 2" xfId="10695"/>
    <cellStyle name="标题 5 10 2 2 3" xfId="10696"/>
    <cellStyle name="60% - 强调文字颜色 2 3 2 3 2 3" xfId="10697"/>
    <cellStyle name="40% - 强调文字颜色 2 5 2 3 3 2" xfId="10698"/>
    <cellStyle name="20% - 强调文字颜色 6 4 2 5 2" xfId="10699"/>
    <cellStyle name="40% - 强调文字颜色 2 5 2 3 3 2 2" xfId="10700"/>
    <cellStyle name="常规 25 2 2 2 2 3" xfId="10701"/>
    <cellStyle name="常规 30 2 2 2 2 3" xfId="10702"/>
    <cellStyle name="链接单元格 5 2 2 2 2 2" xfId="10703"/>
    <cellStyle name="60% - 强调文字颜色 2 3 2 3 2 3 2" xfId="10704"/>
    <cellStyle name="20% - 强调文字颜色 6 4 2 5 2 2" xfId="10705"/>
    <cellStyle name="标题 8 2 4 2" xfId="10706"/>
    <cellStyle name="20% - 强调文字颜色 6 4 2 6" xfId="10707"/>
    <cellStyle name="链接单元格 2 2 4 2 2" xfId="10708"/>
    <cellStyle name="40% - 强调文字颜色 2 5 2 3 4" xfId="10709"/>
    <cellStyle name="40% - 强调文字颜色 2 2 2 5 3 2" xfId="10710"/>
    <cellStyle name="链接单元格 5 2 2 3" xfId="10711"/>
    <cellStyle name="适中 2 4 6" xfId="10712"/>
    <cellStyle name="常规 2 4 10 4" xfId="10713"/>
    <cellStyle name="计算 4 3 3 3 2" xfId="10714"/>
    <cellStyle name="汇总 2 4 3 2 2" xfId="10715"/>
    <cellStyle name="40% - 强调文字颜色 1 2 2 2 2 3 2 2" xfId="10716"/>
    <cellStyle name="20% - 强调文字颜色 6 4 3" xfId="10717"/>
    <cellStyle name="输入 2 2 3 4 2 3 2" xfId="10718"/>
    <cellStyle name="计算 2 2 3 6 3 2" xfId="10719"/>
    <cellStyle name="60% - 强调文字颜色 3 2 2 2 3 3 2" xfId="10720"/>
    <cellStyle name="20% - 强调文字颜色 6 4 3 2" xfId="10721"/>
    <cellStyle name="60% - 强调文字颜色 3 2 2 2 3 3 2 2" xfId="10722"/>
    <cellStyle name="40% - 强调文字颜色 1 5 4 2 3" xfId="10723"/>
    <cellStyle name="百分比 2 13" xfId="10724"/>
    <cellStyle name="20% - 强调文字颜色 6 4 3 2 2" xfId="10725"/>
    <cellStyle name="20% - 强调文字颜色 6 4 3 2 2 2 2" xfId="10726"/>
    <cellStyle name="链接单元格 2 2 4 3 4" xfId="10727"/>
    <cellStyle name="20% - 强调文字颜色 6 4 3 3" xfId="10728"/>
    <cellStyle name="20% - 强调文字颜色 6 4 3 3 2" xfId="10729"/>
    <cellStyle name="20% - 强调文字颜色 6 4 3 4" xfId="10730"/>
    <cellStyle name="常规 6 4 2 3 2 3 2" xfId="10731"/>
    <cellStyle name="40% - 强调文字颜色 2 5 2 4 2" xfId="10732"/>
    <cellStyle name="40% - 强调文字颜色 6 4 2" xfId="10733"/>
    <cellStyle name="20% - 强调文字颜色 6 4 4 2 2 2 2" xfId="10734"/>
    <cellStyle name="20% - 强调文字颜色 6 4 4 3 2 2" xfId="10735"/>
    <cellStyle name="常规 2 3 10 2 2" xfId="10736"/>
    <cellStyle name="20% - 强调文字颜色 6 4 5 2 2 2" xfId="10737"/>
    <cellStyle name="计算 3 4 2 2 2 2" xfId="10738"/>
    <cellStyle name="常规 2 3 11" xfId="10739"/>
    <cellStyle name="20% - 强调文字颜色 6 4 5 3" xfId="10740"/>
    <cellStyle name="常规 2 3 11 2" xfId="10741"/>
    <cellStyle name="强调文字颜色 6 4 2 4" xfId="10742"/>
    <cellStyle name="20% - 强调文字颜色 6 4 5 3 2" xfId="10743"/>
    <cellStyle name="常规 25 3 2 5" xfId="10744"/>
    <cellStyle name="常规 30 3 2 5" xfId="10745"/>
    <cellStyle name="常规 3 5 2 3 4" xfId="10746"/>
    <cellStyle name="常规 2 3 12" xfId="10747"/>
    <cellStyle name="20% - 强调文字颜色 6 4 5 4" xfId="10748"/>
    <cellStyle name="20% - 强调文字颜色 6 4 6 2" xfId="10749"/>
    <cellStyle name="标题 1 5 3 3 2 2" xfId="10750"/>
    <cellStyle name="20% - 强调文字颜色 6 4 6 2 2" xfId="10751"/>
    <cellStyle name="常规 3 5 3 2 4" xfId="10752"/>
    <cellStyle name="链接单元格 3 2 5 4" xfId="10753"/>
    <cellStyle name="输出 2 2 5 3 3 3 2" xfId="10754"/>
    <cellStyle name="常规 12 5 2" xfId="10755"/>
    <cellStyle name="强调文字颜色 6 2 2 2 4 5" xfId="10756"/>
    <cellStyle name="20% - 强调文字颜色 6 4 7" xfId="10757"/>
    <cellStyle name="好 4 2 5 2" xfId="10758"/>
    <cellStyle name="40% - 强调文字颜色 1 2 2 3 3 2 2" xfId="10759"/>
    <cellStyle name="20% - 强调文字颜色 6 5" xfId="10760"/>
    <cellStyle name="常规 11 4 2 8 2 2" xfId="10761"/>
    <cellStyle name="强调文字颜色 2 2 7 4" xfId="10762"/>
    <cellStyle name="链接单元格 2 3 2 6" xfId="10763"/>
    <cellStyle name="常规 11 4 4 2 3 2 5" xfId="10764"/>
    <cellStyle name="20% - 强调文字颜色 6 5 2" xfId="10765"/>
    <cellStyle name="20% - 强调文字颜色 6 5 2 2" xfId="10766"/>
    <cellStyle name="常规 3 2 2 3 5 2 3" xfId="10767"/>
    <cellStyle name="20% - 强调文字颜色 6 5 2 2 2" xfId="10768"/>
    <cellStyle name="20% - 强调文字颜色 6 5 2 2 2 2" xfId="10769"/>
    <cellStyle name="20% - 强调文字颜色 6 5 2 2 2 4" xfId="10770"/>
    <cellStyle name="20% - 强调文字颜色 6 5 2 3" xfId="10771"/>
    <cellStyle name="40% - 强调文字颜色 1 2 5" xfId="10772"/>
    <cellStyle name="常规 2 3 3 2 2 3" xfId="10773"/>
    <cellStyle name="20% - 强调文字颜色 6 5 2 3 2" xfId="10774"/>
    <cellStyle name="注释 2 3 9 2 3 2" xfId="10775"/>
    <cellStyle name="40% - 强调文字颜色 1 2 5 2 2" xfId="10776"/>
    <cellStyle name="常规 3 2 2 2 8 2" xfId="10777"/>
    <cellStyle name="常规 2 19 2 2 3 4" xfId="10778"/>
    <cellStyle name="20% - 强调文字颜色 6 5 2 3 2 2 2" xfId="10779"/>
    <cellStyle name="常规 3 2 2 2 9 2" xfId="10780"/>
    <cellStyle name="40% - 强调文字颜色 1 2 5 3 2" xfId="10781"/>
    <cellStyle name="解释性文本 2 3 2 2 2 2" xfId="10782"/>
    <cellStyle name="60% - 强调文字颜色 5 3 5 2 2 2" xfId="10783"/>
    <cellStyle name="常规 2 10 2 3" xfId="10784"/>
    <cellStyle name="输出 2 2 4 2 4 3 2 2 2" xfId="10785"/>
    <cellStyle name="常规 17 2 2 4" xfId="10786"/>
    <cellStyle name="常规 22 2 2 4" xfId="10787"/>
    <cellStyle name="常规 11 4 2 2 2 2 2" xfId="10788"/>
    <cellStyle name="强调文字颜色 3 3 2 3" xfId="10789"/>
    <cellStyle name="20% - 强调文字颜色 6 5 2 3 2 3 2" xfId="10790"/>
    <cellStyle name="标题 2 2" xfId="10791"/>
    <cellStyle name="注释 2 3 9 2 5" xfId="10792"/>
    <cellStyle name="40% - 强调文字颜色 1 2 5 4" xfId="10793"/>
    <cellStyle name="解释性文本 2 3 2 2 3" xfId="10794"/>
    <cellStyle name="常规 2 4 4 2 4 3" xfId="10795"/>
    <cellStyle name="输出 2 2 4 2 4 3 2 3" xfId="10796"/>
    <cellStyle name="常规 11 4 2 2 2 3" xfId="10797"/>
    <cellStyle name="20% - 强调文字颜色 6 5 2 3 2 4" xfId="10798"/>
    <cellStyle name="20% - 强调文字颜色 6 5 2 4" xfId="10799"/>
    <cellStyle name="常规 2 9 2 6 3" xfId="10800"/>
    <cellStyle name="常规 2 4 2 2 2 2" xfId="10801"/>
    <cellStyle name="输出 2 5 4 2 2 2" xfId="10802"/>
    <cellStyle name="40% - 强调文字颜色 2 5 3 3 2" xfId="10803"/>
    <cellStyle name="汇总 2 4 2 4 2 3 3" xfId="10804"/>
    <cellStyle name="标题 2 2 2 2 4 3" xfId="10805"/>
    <cellStyle name="20% - 强调文字颜色 6 5 2 4 2" xfId="10806"/>
    <cellStyle name="40% - 强调文字颜色 1 5 2 3 2 4" xfId="10807"/>
    <cellStyle name="常规 2 4 2 2 2 2 2" xfId="10808"/>
    <cellStyle name="输出 2 5 4 2 2 2 2" xfId="10809"/>
    <cellStyle name="常规 11 6 6 3 3" xfId="10810"/>
    <cellStyle name="40% - 强调文字颜色 2 5 3 3 2 2" xfId="10811"/>
    <cellStyle name="40% - 强调文字颜色 1 3 5" xfId="10812"/>
    <cellStyle name="常规 2 3 3 2 3 3" xfId="10813"/>
    <cellStyle name="40% - 强调文字颜色 1 3 5 2 2" xfId="10814"/>
    <cellStyle name="20% - 强调文字颜色 6 5 2 4 2 2 2" xfId="10815"/>
    <cellStyle name="标题 5 9 2" xfId="10816"/>
    <cellStyle name="20% - 强调文字颜色 6 5 2 5" xfId="10817"/>
    <cellStyle name="常规 2 18 3 2 5" xfId="10818"/>
    <cellStyle name="40% - 强调文字颜色 1 4 5" xfId="10819"/>
    <cellStyle name="60% - 强调文字颜色 4 2 5 2 3" xfId="10820"/>
    <cellStyle name="常规 2 4 2 2 2 3 2" xfId="10821"/>
    <cellStyle name="链接单元格 5 3 2 2 2" xfId="10822"/>
    <cellStyle name="标题 5 9 2 2" xfId="10823"/>
    <cellStyle name="20% - 强调文字颜色 6 5 2 5 2" xfId="10824"/>
    <cellStyle name="40% - 强调文字颜色 1 4 5 2" xfId="10825"/>
    <cellStyle name="60% - 强调文字颜色 4 2 5 2 3 2" xfId="10826"/>
    <cellStyle name="标题 5 9 2 2 2" xfId="10827"/>
    <cellStyle name="20% - 强调文字颜色 6 5 2 5 2 2" xfId="10828"/>
    <cellStyle name="40% - 强调文字颜色 2 2 3 2 2 2 2 2" xfId="10829"/>
    <cellStyle name="常规 11 12 3" xfId="10830"/>
    <cellStyle name="适中 3 4 6" xfId="10831"/>
    <cellStyle name="汇总 2 4 4 2 2" xfId="10832"/>
    <cellStyle name="标题 5 9 3" xfId="10833"/>
    <cellStyle name="20% - 强调文字颜色 6 5 2 6" xfId="10834"/>
    <cellStyle name="20% - 强调文字颜色 6 5 3" xfId="10835"/>
    <cellStyle name="常规 28 2 2 5" xfId="10836"/>
    <cellStyle name="常规 33 2 2 5" xfId="10837"/>
    <cellStyle name="60% - 强调文字颜色 4 2 3 2 3 2 2" xfId="10838"/>
    <cellStyle name="20% - 强调文字颜色 6 5 3 2" xfId="10839"/>
    <cellStyle name="20% - 强调文字颜色 6 5 3 2 2" xfId="10840"/>
    <cellStyle name="20% - 强调文字颜色 6 5 3 2 2 2 2" xfId="10841"/>
    <cellStyle name="常规 11 6 4 2 2 2" xfId="10842"/>
    <cellStyle name="20% - 强调文字颜色 6 5 3 3" xfId="10843"/>
    <cellStyle name="40% - 强调文字颜色 2 2 5" xfId="10844"/>
    <cellStyle name="常规 2 3 3 3 2 3" xfId="10845"/>
    <cellStyle name="常规 11 6 4 2 2 2 2" xfId="10846"/>
    <cellStyle name="20% - 强调文字颜色 6 5 3 3 2" xfId="10847"/>
    <cellStyle name="常规 11 6 4 2 2 3" xfId="10848"/>
    <cellStyle name="20% - 强调文字颜色 6 5 3 4" xfId="10849"/>
    <cellStyle name="20% - 强调文字颜色 6 5 4 2 2 2 2" xfId="10850"/>
    <cellStyle name="常规 4 10 3" xfId="10851"/>
    <cellStyle name="20% - 强调文字颜色 6 5 4 3 2 2" xfId="10852"/>
    <cellStyle name="60% - 强调文字颜色 4 6" xfId="10853"/>
    <cellStyle name="20% - 强调文字颜色 6 5 5 2 2 2" xfId="10854"/>
    <cellStyle name="20% - 强调文字颜色 6 5 5 3" xfId="10855"/>
    <cellStyle name="20% - 强调文字颜色 6 5 5 3 2" xfId="10856"/>
    <cellStyle name="常规 26 3 2 5" xfId="10857"/>
    <cellStyle name="20% - 强调文字颜色 6 5 6 2 2" xfId="10858"/>
    <cellStyle name="输出 2 2 11 3 4" xfId="10859"/>
    <cellStyle name="链接单元格 4 2 5 4" xfId="10860"/>
    <cellStyle name="输出 2 2 5 4 3 3 2" xfId="10861"/>
    <cellStyle name="60% - 强调文字颜色 1 2 5 2 2 2" xfId="10862"/>
    <cellStyle name="常规 12 6 2" xfId="10863"/>
    <cellStyle name="20% - 强调文字颜色 6 5 7" xfId="10864"/>
    <cellStyle name="好 4 2 6 2" xfId="10865"/>
    <cellStyle name="20% - 强调文字颜色 6 6" xfId="10866"/>
    <cellStyle name="20% - 强调文字颜色 6 6 2" xfId="10867"/>
    <cellStyle name="注释 2 4 2 2 3" xfId="10868"/>
    <cellStyle name="20% - 强调文字颜色 6 6 2 2" xfId="10869"/>
    <cellStyle name="注释 2 4 2 2 3 2" xfId="10870"/>
    <cellStyle name="常规 3 2 2 3 6 2 3" xfId="10871"/>
    <cellStyle name="注释 4 2 7 2" xfId="10872"/>
    <cellStyle name="20% - 强调文字颜色 6 6 2 2 2" xfId="10873"/>
    <cellStyle name="注释 2 7 2 6" xfId="10874"/>
    <cellStyle name="差 5 8" xfId="10875"/>
    <cellStyle name="注释 2 4 2 2 3 2 2" xfId="10876"/>
    <cellStyle name="20% - 强调文字颜色 6 6 2 2 2 2" xfId="10877"/>
    <cellStyle name="注释 2 4 2 2 3 2 2 2" xfId="10878"/>
    <cellStyle name="60% - 强调文字颜色 6 6 3 2 2 2" xfId="10879"/>
    <cellStyle name="汇总 2 4 2 4 3 3 2" xfId="10880"/>
    <cellStyle name="20% - 强调文字颜色 6 6 2 3" xfId="10881"/>
    <cellStyle name="注释 2 4 2 2 3 3" xfId="10882"/>
    <cellStyle name="20% - 强调文字颜色 6 6 2 3 2" xfId="10883"/>
    <cellStyle name="注释 2 4 2 2 3 3 2" xfId="10884"/>
    <cellStyle name="注释 2 7 3 6" xfId="10885"/>
    <cellStyle name="好 6 3 4 2" xfId="10886"/>
    <cellStyle name="40% - 强调文字颜色 2 2 11 3" xfId="10887"/>
    <cellStyle name="20% - 强调文字颜色 6 6 2 5" xfId="10888"/>
    <cellStyle name="注释 2 4 2 2 3 5" xfId="10889"/>
    <cellStyle name="60% - 强调文字颜色 1 6 2 2 2" xfId="10890"/>
    <cellStyle name="20% - 强调文字颜色 6 6 3 2" xfId="10891"/>
    <cellStyle name="注释 2 4 2 2 4 2" xfId="10892"/>
    <cellStyle name="60% - 强调文字颜色 1 6 2 2 2 2" xfId="10893"/>
    <cellStyle name="20% - 强调文字颜色 6 6 3 2 2" xfId="10894"/>
    <cellStyle name="注释 2 4 2 2 4 2 2" xfId="10895"/>
    <cellStyle name="20% - 强调文字颜色 6 6 3 2 2 2" xfId="10896"/>
    <cellStyle name="常规 19 2 3 2 5" xfId="10897"/>
    <cellStyle name="常规 24 2 3 2 5" xfId="10898"/>
    <cellStyle name="常规 2 11 6 4" xfId="10899"/>
    <cellStyle name="40% - 强调文字颜色 3 2 11" xfId="10900"/>
    <cellStyle name="常规 3 2 2 7 4" xfId="10901"/>
    <cellStyle name="常规 11 6 4 3 2 2" xfId="10902"/>
    <cellStyle name="计算 2 2 2 5 4" xfId="10903"/>
    <cellStyle name="60% - 强调文字颜色 1 6 2 2 3" xfId="10904"/>
    <cellStyle name="20% - 强调文字颜色 6 6 3 3" xfId="10905"/>
    <cellStyle name="注释 2 4 2 2 4 3" xfId="10906"/>
    <cellStyle name="常规 11 6 4 3 2 2 2" xfId="10907"/>
    <cellStyle name="计算 2 2 2 5 4 2" xfId="10908"/>
    <cellStyle name="输出 2 8 2" xfId="10909"/>
    <cellStyle name="常规 11 5 4 2 2 2 4" xfId="10910"/>
    <cellStyle name="20% - 强调文字颜色 6 6 3 3 2" xfId="10911"/>
    <cellStyle name="常规 11 6 4 3 2 3" xfId="10912"/>
    <cellStyle name="计算 2 2 2 5 5" xfId="10913"/>
    <cellStyle name="60% - 强调文字颜色 1 6 2 2 4" xfId="10914"/>
    <cellStyle name="标题 3 4 2 2 2 2 2" xfId="10915"/>
    <cellStyle name="20% - 强调文字颜色 6 6 3 4" xfId="10916"/>
    <cellStyle name="注释 2 4 2 2 4 4" xfId="10917"/>
    <cellStyle name="常规 11 6 4 3 2 4" xfId="10918"/>
    <cellStyle name="计算 2 2 2 5 6" xfId="10919"/>
    <cellStyle name="20% - 强调文字颜色 6 6 3 5" xfId="10920"/>
    <cellStyle name="常规 11 6 4 3 3 2" xfId="10921"/>
    <cellStyle name="输入 2 2 3 3 2 4" xfId="10922"/>
    <cellStyle name="计算 2 2 2 6 4" xfId="10923"/>
    <cellStyle name="标题 2 2 2 2 2 3 2 2" xfId="10924"/>
    <cellStyle name="20% - 强调文字颜色 6 6 4 3" xfId="10925"/>
    <cellStyle name="20% - 强调文字颜色 6 6 5 3" xfId="10926"/>
    <cellStyle name="20% - 强调文字颜色 6 6 6 2" xfId="10927"/>
    <cellStyle name="注释 2 3 2 6 2 2 2" xfId="10928"/>
    <cellStyle name="20% - 强调文字颜色 6 7" xfId="10929"/>
    <cellStyle name="40% - 强调文字颜色 3 4 2 2" xfId="10930"/>
    <cellStyle name="20% - 强调文字颜色 6 7 2" xfId="10931"/>
    <cellStyle name="40% - 强调文字颜色 3 4 2 2 2" xfId="10932"/>
    <cellStyle name="注释 2 4 2 3 3" xfId="10933"/>
    <cellStyle name="常规 6 4 3 2 2 2" xfId="10934"/>
    <cellStyle name="20% - 强调文字颜色 6 8" xfId="10935"/>
    <cellStyle name="40% - 强调文字颜色 3 4 2 3" xfId="10936"/>
    <cellStyle name="20% - 强调文字颜色 6 8 2" xfId="10937"/>
    <cellStyle name="40% - 强调文字颜色 3 4 2 3 2" xfId="10938"/>
    <cellStyle name="注释 2 4 2 4 3" xfId="10939"/>
    <cellStyle name="40% - 强调文字颜色 1 2 10" xfId="10940"/>
    <cellStyle name="40% - 强调文字颜色 4 2 2 4 4" xfId="10941"/>
    <cellStyle name="40% - 强调文字颜色 1 2 10 2" xfId="10942"/>
    <cellStyle name="40% - 强调文字颜色 1 2 10 2 2" xfId="10943"/>
    <cellStyle name="标题 1 2 4 2" xfId="10944"/>
    <cellStyle name="40% - 强调文字颜色 1 2 11" xfId="10945"/>
    <cellStyle name="强调文字颜色 4 2 2 3 2 2" xfId="10946"/>
    <cellStyle name="标题 1 2 4 2 2 2" xfId="10947"/>
    <cellStyle name="40% - 强调文字颜色 1 2 11 2 2" xfId="10948"/>
    <cellStyle name="60% - 强调文字颜色 2 2 7 2" xfId="10949"/>
    <cellStyle name="60% - 强调文字颜色 3 6 4" xfId="10950"/>
    <cellStyle name="40% - 强调文字颜色 1 2 2 2" xfId="10951"/>
    <cellStyle name="60% - 强调文字颜色 2 2 7 2 2" xfId="10952"/>
    <cellStyle name="60% - 强调文字颜色 3 6 4 2" xfId="10953"/>
    <cellStyle name="注释 2 6 2 4 4" xfId="10954"/>
    <cellStyle name="常规 11 5 2 3 8" xfId="10955"/>
    <cellStyle name="汇总 2 4" xfId="10956"/>
    <cellStyle name="强调文字颜色 1 4 4 6" xfId="10957"/>
    <cellStyle name="40% - 强调文字颜色 1 2 2 2 2" xfId="10958"/>
    <cellStyle name="汇总 2 3 4 4 3" xfId="10959"/>
    <cellStyle name="60% - 强调文字颜色 3 4 2 3 2 3" xfId="10960"/>
    <cellStyle name="计算 2 15 2 2 2" xfId="10961"/>
    <cellStyle name="60% - 强调文字颜色 3 6 4 2 2" xfId="10962"/>
    <cellStyle name="40% - 强调文字颜色 1 2 2 2 2 2" xfId="10963"/>
    <cellStyle name="标题 2 2 10" xfId="10964"/>
    <cellStyle name="40% - 强调文字颜色 2 2 2 4 3" xfId="10965"/>
    <cellStyle name="常规 2 6 4" xfId="10966"/>
    <cellStyle name="输出 2 7 6" xfId="10967"/>
    <cellStyle name="60% - 强调文字颜色 3 4 2 3 2 3 2" xfId="10968"/>
    <cellStyle name="标题 1 4 2 3 3" xfId="10969"/>
    <cellStyle name="计算 2 15 2 2 2 2" xfId="10970"/>
    <cellStyle name="常规 2 16 2 5" xfId="10971"/>
    <cellStyle name="计算 4 3 2 3" xfId="10972"/>
    <cellStyle name="汇总 2 4 2 2" xfId="10973"/>
    <cellStyle name="40% - 强调文字颜色 1 2 2 2 2 2 2" xfId="10974"/>
    <cellStyle name="常规 17 2 3 2 2 3" xfId="10975"/>
    <cellStyle name="常规 22 2 3 2 2 3" xfId="10976"/>
    <cellStyle name="链接单元格 2 2 3 2 2 2" xfId="10977"/>
    <cellStyle name="标题 2 2 10 2 2" xfId="10978"/>
    <cellStyle name="40% - 强调文字颜色 2 2 2 4 3 2 2" xfId="10979"/>
    <cellStyle name="差 2 2 2 3 2 3" xfId="10980"/>
    <cellStyle name="标题 8 2 2 5" xfId="10981"/>
    <cellStyle name="常规 11 5 3 2 4 4" xfId="10982"/>
    <cellStyle name="常规 2 7 2 5" xfId="10983"/>
    <cellStyle name="40% - 强调文字颜色 1 2 2 2 2 2 2 2 2" xfId="10984"/>
    <cellStyle name="标题 2 2 11" xfId="10985"/>
    <cellStyle name="40% - 强调文字颜色 2 2 2 4 4" xfId="10986"/>
    <cellStyle name="常规 2 16 2 6" xfId="10987"/>
    <cellStyle name="计算 4 3 2 4" xfId="10988"/>
    <cellStyle name="汇总 2 4 2 3" xfId="10989"/>
    <cellStyle name="40% - 强调文字颜色 1 2 2 2 2 2 3" xfId="10990"/>
    <cellStyle name="40% - 强调文字颜色 1 2 2 2 2 2 3 2" xfId="10991"/>
    <cellStyle name="计算 7 2 2 4" xfId="10992"/>
    <cellStyle name="汇总 5 3 2 3" xfId="10993"/>
    <cellStyle name="计算 4 3 2 4 2" xfId="10994"/>
    <cellStyle name="汇总 2 4 2 3 2" xfId="10995"/>
    <cellStyle name="40% - 强调文字颜色 3 3 11" xfId="10996"/>
    <cellStyle name="40% - 强调文字颜色 1 3 2 3 2 2 2" xfId="10997"/>
    <cellStyle name="常规 2 16 2 7" xfId="10998"/>
    <cellStyle name="计算 4 3 2 5" xfId="10999"/>
    <cellStyle name="汇总 2 4 2 4" xfId="11000"/>
    <cellStyle name="40% - 强调文字颜色 1 2 2 2 2 2 4" xfId="11001"/>
    <cellStyle name="常规 2 6 2 5 3 2" xfId="11002"/>
    <cellStyle name="40% - 强调文字颜色 1 2 2 2 2 4" xfId="11003"/>
    <cellStyle name="40% - 强调文字颜色 2 2 3 2 2 2" xfId="11004"/>
    <cellStyle name="汇总 2 4 4" xfId="11005"/>
    <cellStyle name="汇总 5 2 2 7 2" xfId="11006"/>
    <cellStyle name="60% - 强调文字颜色 3 6 4 3" xfId="11007"/>
    <cellStyle name="常规 11 5 2 3 9" xfId="11008"/>
    <cellStyle name="汇总 2 5" xfId="11009"/>
    <cellStyle name="40% - 强调文字颜色 1 2 2 2 3" xfId="11010"/>
    <cellStyle name="40% - 强调文字颜色 1 2 2 2 3 2" xfId="11011"/>
    <cellStyle name="40% - 强调文字颜色 2 2 3 4 3" xfId="11012"/>
    <cellStyle name="常规 2 17 2 5" xfId="11013"/>
    <cellStyle name="输出 4 2 6 4" xfId="11014"/>
    <cellStyle name="计算 4 4 2 3" xfId="11015"/>
    <cellStyle name="汇总 2 5 2 2" xfId="11016"/>
    <cellStyle name="40% - 强调文字颜色 1 2 2 2 3 2 2" xfId="11017"/>
    <cellStyle name="40% - 强调文字颜色 2 2 3 4 3 2" xfId="11018"/>
    <cellStyle name="汇总 4 5 4" xfId="11019"/>
    <cellStyle name="计算 4 4 2 3 2" xfId="11020"/>
    <cellStyle name="汇总 2 5 2 2 2" xfId="11021"/>
    <cellStyle name="警告文本 4 5 3" xfId="11022"/>
    <cellStyle name="常规 2 17 2 5 2" xfId="11023"/>
    <cellStyle name="40% - 强调文字颜色 1 2 2 2 3 2 2 2" xfId="11024"/>
    <cellStyle name="40% - 强调文字颜色 1 2 2 2 3 2 2 2 2" xfId="11025"/>
    <cellStyle name="常规 11 6 3 2 4 4" xfId="11026"/>
    <cellStyle name="输入 2 2 2 2 3 6" xfId="11027"/>
    <cellStyle name="40% - 强调文字颜色 2 2 3 4 4" xfId="11028"/>
    <cellStyle name="常规 2 17 2 6" xfId="11029"/>
    <cellStyle name="计算 4 4 2 4" xfId="11030"/>
    <cellStyle name="汇总 2 5 2 3" xfId="11031"/>
    <cellStyle name="40% - 强调文字颜色 1 4 4 2 2 2" xfId="11032"/>
    <cellStyle name="40% - 强调文字颜色 1 2 2 2 3 2 3" xfId="11033"/>
    <cellStyle name="计算 4 4 2 4 2" xfId="11034"/>
    <cellStyle name="汇总 2 5 2 3 2" xfId="11035"/>
    <cellStyle name="40% - 强调文字颜色 1 4 4 2 2 2 2" xfId="11036"/>
    <cellStyle name="警告文本 4 6 3" xfId="11037"/>
    <cellStyle name="40% - 强调文字颜色 1 2 2 2 3 2 3 2" xfId="11038"/>
    <cellStyle name="汇总 6 3 2 3" xfId="11039"/>
    <cellStyle name="40% - 强调文字颜色 1 3 2 3 3 2 2" xfId="11040"/>
    <cellStyle name="常规 2 17 2 7" xfId="11041"/>
    <cellStyle name="计算 4 4 2 5" xfId="11042"/>
    <cellStyle name="汇总 2 5 2 4" xfId="11043"/>
    <cellStyle name="40% - 强调文字颜色 1 2 2 2 3 2 4" xfId="11044"/>
    <cellStyle name="40% - 强调文字颜色 1 2 2 2 3 3" xfId="11045"/>
    <cellStyle name="60% - 强调文字颜色 1 2 4 2 2" xfId="11046"/>
    <cellStyle name="计算 2 2 3 2 7 2 2" xfId="11047"/>
    <cellStyle name="汇总 2 5 2 2 2 2 2 2" xfId="11048"/>
    <cellStyle name="常规 2 6 2 5 4 2" xfId="11049"/>
    <cellStyle name="40% - 强调文字颜色 1 2 2 2 3 4" xfId="11050"/>
    <cellStyle name="60% - 强调文字颜色 1 2 4 2 3" xfId="11051"/>
    <cellStyle name="40% - 强调文字颜色 2 2 3 2 3 2" xfId="11052"/>
    <cellStyle name="汇总 2 5 4" xfId="11053"/>
    <cellStyle name="60% - 强调文字颜色 2 2 2 2 5 2 2" xfId="11054"/>
    <cellStyle name="计算 2 15 2 4" xfId="11055"/>
    <cellStyle name="60% - 强调文字颜色 3 6 4 4" xfId="11056"/>
    <cellStyle name="40% - 强调文字颜色 1 2 2 2 4" xfId="11057"/>
    <cellStyle name="40% - 强调文字颜色 6 2 5" xfId="11058"/>
    <cellStyle name="40% - 强调文字颜色 1 2 2 2 4 2" xfId="11059"/>
    <cellStyle name="解释性文本 4 2 7" xfId="11060"/>
    <cellStyle name="40% - 强调文字颜色 6 2 5 2 2" xfId="11061"/>
    <cellStyle name="汇总 2 3 9 3 2 3" xfId="11062"/>
    <cellStyle name="常规 4 6 4 2" xfId="11063"/>
    <cellStyle name="常规 4 2 4 4 2" xfId="11064"/>
    <cellStyle name="常规 2 18 2 5 2" xfId="11065"/>
    <cellStyle name="汇总 2 6 2 2 2" xfId="11066"/>
    <cellStyle name="40% - 强调文字颜色 1 2 2 2 4 2 2 2" xfId="11067"/>
    <cellStyle name="常规 8 6 2" xfId="11068"/>
    <cellStyle name="40% - 强调文字颜色 1 2 2 2 4 3" xfId="11069"/>
    <cellStyle name="60% - 强调文字颜色 1 2 4 3 2" xfId="11070"/>
    <cellStyle name="解释性文本 4 2 8" xfId="11071"/>
    <cellStyle name="40% - 强调文字颜色 6 2 6" xfId="11072"/>
    <cellStyle name="40% - 强调文字颜色 1 2 2 2 5" xfId="11073"/>
    <cellStyle name="40% - 强调文字颜色 6 3 5" xfId="11074"/>
    <cellStyle name="汇总 2 2 2 2 2 2 2 2 3" xfId="11075"/>
    <cellStyle name="40% - 强调文字颜色 1 2 2 2 5 2" xfId="11076"/>
    <cellStyle name="40% - 强调文字颜色 6 3 5 2" xfId="11077"/>
    <cellStyle name="常规 5 6 4" xfId="11078"/>
    <cellStyle name="常规 11 4 3 2 2 3 3" xfId="11079"/>
    <cellStyle name="常规 4 3 4 4" xfId="11080"/>
    <cellStyle name="常规 2 19 2 5" xfId="11081"/>
    <cellStyle name="注释 5 2 2 3 5" xfId="11082"/>
    <cellStyle name="计算 4 6 2 3" xfId="11083"/>
    <cellStyle name="汇总 2 7 2 2" xfId="11084"/>
    <cellStyle name="40% - 强调文字颜色 6 2 2 2 4" xfId="11085"/>
    <cellStyle name="40% - 强调文字颜色 1 2 2 2 5 2 2" xfId="11086"/>
    <cellStyle name="常规 11 17 2" xfId="11087"/>
    <cellStyle name="汇总 2 8" xfId="11088"/>
    <cellStyle name="40% - 强调文字颜色 1 2 2 2 6" xfId="11089"/>
    <cellStyle name="40% - 强调文字颜色 1 2 2 3 3 2" xfId="11090"/>
    <cellStyle name="40% - 强调文字颜色 1 2 2 3 4" xfId="11091"/>
    <cellStyle name="40% - 强调文字颜色 1 2 2 4 2 2" xfId="11092"/>
    <cellStyle name="40% - 强调文字颜色 2 4 2 4 3" xfId="11093"/>
    <cellStyle name="40% - 强调文字颜色 1 2 2 4 2 2 2" xfId="11094"/>
    <cellStyle name="40% - 强调文字颜色 1 2 2 4 2 3 2" xfId="11095"/>
    <cellStyle name="40% - 强调文字颜色 2 2 3 4 2 2" xfId="11096"/>
    <cellStyle name="汇总 4 4 4" xfId="11097"/>
    <cellStyle name="40% - 强调文字颜色 1 2 2 4 2 4" xfId="11098"/>
    <cellStyle name="40% - 强调文字颜色 1 2 2 4 3" xfId="11099"/>
    <cellStyle name="40% - 强调文字颜色 1 2 2 4 3 2" xfId="11100"/>
    <cellStyle name="40% - 强调文字颜色 1 2 2 4 3 2 2" xfId="11101"/>
    <cellStyle name="40% - 强调文字颜色 1 2 2 4 4" xfId="11102"/>
    <cellStyle name="40% - 强调文字颜色 2 5 2 4 3" xfId="11103"/>
    <cellStyle name="40% - 强调文字颜色 1 2 2 5 2 2 2" xfId="11104"/>
    <cellStyle name="汇总 5 5" xfId="11105"/>
    <cellStyle name="常规 2 14 2 2 5" xfId="11106"/>
    <cellStyle name="40% - 强调文字颜色 1 2 2 5 3" xfId="11107"/>
    <cellStyle name="常规 6 4 2 4 2 2" xfId="11108"/>
    <cellStyle name="计算 2 2 2 11" xfId="11109"/>
    <cellStyle name="40% - 强调文字颜色 2 6 2 3" xfId="11110"/>
    <cellStyle name="汇总 5 5 2" xfId="11111"/>
    <cellStyle name="常规 2 14 2 2 5 2" xfId="11112"/>
    <cellStyle name="40% - 强调文字颜色 1 2 2 5 3 2" xfId="11113"/>
    <cellStyle name="计算 2 2 2 11 2" xfId="11114"/>
    <cellStyle name="常规 11 13" xfId="11115"/>
    <cellStyle name="汇总 5 6" xfId="11116"/>
    <cellStyle name="常规 2 14 2 2 6" xfId="11117"/>
    <cellStyle name="40% - 强调文字颜色 1 2 2 5 4" xfId="11118"/>
    <cellStyle name="常规 6 4 2 4 2 3" xfId="11119"/>
    <cellStyle name="计算 2 2 2 12" xfId="11120"/>
    <cellStyle name="40% - 强调文字颜色 2 6 2 4" xfId="11121"/>
    <cellStyle name="汇总 2 4 2 5 2 2 3" xfId="11122"/>
    <cellStyle name="40% - 强调文字颜色 1 2 2 6 2 2" xfId="11123"/>
    <cellStyle name="警告文本 5 6" xfId="11124"/>
    <cellStyle name="常规 13 2 4 3 2" xfId="11125"/>
    <cellStyle name="40% - 强调文字颜色 2 6 4" xfId="11126"/>
    <cellStyle name="40% - 强调文字颜色 1 2 2 7" xfId="11127"/>
    <cellStyle name="常规 11 5 2 3 2 3 2 2 4" xfId="11128"/>
    <cellStyle name="60% - 强调文字颜色 2 2 8" xfId="11129"/>
    <cellStyle name="40% - 强调文字颜色 1 2 3" xfId="11130"/>
    <cellStyle name="40% - 强调文字颜色 1 2 3 2" xfId="11131"/>
    <cellStyle name="强调文字颜色 1 5 4 6" xfId="11132"/>
    <cellStyle name="40% - 强调文字颜色 1 2 3 2 2" xfId="11133"/>
    <cellStyle name="40% - 强调文字颜色 1 2 3 2 2 2 2" xfId="11134"/>
    <cellStyle name="40% - 强调文字颜色 3 6 5" xfId="11135"/>
    <cellStyle name="输入 2 6 3 2" xfId="11136"/>
    <cellStyle name="常规 2 8 6 3 2" xfId="11137"/>
    <cellStyle name="40% - 强调文字颜色 1 2 3 2 2 2 2 2" xfId="11138"/>
    <cellStyle name="计算 4 2 2 3 4" xfId="11139"/>
    <cellStyle name="汇总 2 3 2 2 4" xfId="11140"/>
    <cellStyle name="40% - 强调文字颜色 1 2 3 2 2 3 2" xfId="11141"/>
    <cellStyle name="输出 2 4 2 2 7" xfId="11142"/>
    <cellStyle name="40% - 强调文字颜色 2 2 4 2 2 2" xfId="11143"/>
    <cellStyle name="常规 2 8 6 5" xfId="11144"/>
    <cellStyle name="40% - 强调文字颜色 1 2 3 2 2 4" xfId="11145"/>
    <cellStyle name="40% - 强调文字颜色 1 2 3 2 3" xfId="11146"/>
    <cellStyle name="40% - 强调文字颜色 1 2 3 2 3 2" xfId="11147"/>
    <cellStyle name="常规 7 2 8 2" xfId="11148"/>
    <cellStyle name="40% - 强调文字颜色 1 2 3 2 4" xfId="11149"/>
    <cellStyle name="注释 2 7 2 2 2 3" xfId="11150"/>
    <cellStyle name="差 5 4 2 3" xfId="11151"/>
    <cellStyle name="解释性文本 7 2" xfId="11152"/>
    <cellStyle name="40% - 强调文字颜色 1 2 3 3 2 2 2 2" xfId="11153"/>
    <cellStyle name="计算 5 2 2 3 4" xfId="11154"/>
    <cellStyle name="汇总 3 3 2 2 4" xfId="11155"/>
    <cellStyle name="常规 25 4 3 2" xfId="11156"/>
    <cellStyle name="常规 30 4 3 2" xfId="11157"/>
    <cellStyle name="40% - 强调文字颜色 1 2 3 3 2 4" xfId="11158"/>
    <cellStyle name="标题 2 2 2 6 3" xfId="11159"/>
    <cellStyle name="40% - 强调文字颜色 2 2 4 3 2 2" xfId="11160"/>
    <cellStyle name="常规 2 9 6 5" xfId="11161"/>
    <cellStyle name="40% - 强调文字颜色 1 2 3 3 3" xfId="11162"/>
    <cellStyle name="40% - 强调文字颜色 1 2 3 3 3 2" xfId="11163"/>
    <cellStyle name="40% - 强调文字颜色 1 2 3 3 3 2 2" xfId="11164"/>
    <cellStyle name="常规 26 4 3" xfId="11165"/>
    <cellStyle name="常规 31 4 3" xfId="11166"/>
    <cellStyle name="输出 3 4 2 2 2 2" xfId="11167"/>
    <cellStyle name="40% - 强调文字颜色 1 2 3 3 4" xfId="11168"/>
    <cellStyle name="40% - 强调文字颜色 1 2 3 4" xfId="11169"/>
    <cellStyle name="40% - 强调文字颜色 1 5 2 2 2 2 2 2" xfId="11170"/>
    <cellStyle name="40% - 强调文字颜色 1 2 3 4 2" xfId="11171"/>
    <cellStyle name="40% - 强调文字颜色 1 2 3 4 2 2" xfId="11172"/>
    <cellStyle name="百分比 2 3 2 4" xfId="11173"/>
    <cellStyle name="输入 4 6 3 2" xfId="11174"/>
    <cellStyle name="40% - 强调文字颜色 1 2 3 4 2 2 2" xfId="11175"/>
    <cellStyle name="40% - 强调文字颜色 1 2 3 4 3" xfId="11176"/>
    <cellStyle name="40% - 强调文字颜色 1 2 3 4 3 2" xfId="11177"/>
    <cellStyle name="40% - 强调文字颜色 1 3 4 2 2 2" xfId="11178"/>
    <cellStyle name="40% - 强调文字颜色 1 2 3 4 4" xfId="11179"/>
    <cellStyle name="40% - 强调文字颜色 1 2 4" xfId="11180"/>
    <cellStyle name="常规 2 3 3 2 2 2" xfId="11181"/>
    <cellStyle name="输出 2 4 5 2 2 2" xfId="11182"/>
    <cellStyle name="40% - 强调文字颜色 1 2 4 2" xfId="11183"/>
    <cellStyle name="常规 2 3 3 2 2 2 2" xfId="11184"/>
    <cellStyle name="40% - 强调文字颜色 1 2 4 2 2" xfId="11185"/>
    <cellStyle name="40% - 强调文字颜色 1 2 4 2 2 2" xfId="11186"/>
    <cellStyle name="40% - 强调文字颜色 1 2 4 2 2 2 2" xfId="11187"/>
    <cellStyle name="40% - 强调文字颜色 1 2 4 2 3" xfId="11188"/>
    <cellStyle name="40% - 强调文字颜色 1 2 4 2 3 2" xfId="11189"/>
    <cellStyle name="计算 2 2 4 2 2 3 2 4" xfId="11190"/>
    <cellStyle name="40% - 强调文字颜色 1 2 4 3 2" xfId="11191"/>
    <cellStyle name="40% - 强调文字颜色 1 2 4 3 2 2" xfId="11192"/>
    <cellStyle name="标题 1 2" xfId="11193"/>
    <cellStyle name="汇总 7 5 2 2" xfId="11194"/>
    <cellStyle name="40% - 强调文字颜色 1 2 4 4" xfId="11195"/>
    <cellStyle name="40% - 强调文字颜色 5 5 5 2 2 2" xfId="11196"/>
    <cellStyle name="40% - 强调文字颜色 1 2 5 2 3" xfId="11197"/>
    <cellStyle name="常规 3 2 2 2 8 3" xfId="11198"/>
    <cellStyle name="常规 3 2 2 2 8 4" xfId="11199"/>
    <cellStyle name="常规 7 4 8 2" xfId="11200"/>
    <cellStyle name="40% - 强调文字颜色 1 2 5 2 4" xfId="11201"/>
    <cellStyle name="40% - 强调文字颜色 1 2 7 2 3" xfId="11202"/>
    <cellStyle name="计算 2 3 4 5" xfId="11203"/>
    <cellStyle name="60% - 强调文字颜色 3 2 3 3 2" xfId="11204"/>
    <cellStyle name="60% - 强调文字颜色 5 6 3 5" xfId="11205"/>
    <cellStyle name="40% - 强调文字颜色 1 2 7 3" xfId="11206"/>
    <cellStyle name="解释性文本 2 3 2 4 2" xfId="11207"/>
    <cellStyle name="40% - 强调文字颜色 1 2 7 3 2" xfId="11208"/>
    <cellStyle name="百分比 2 3 6" xfId="11209"/>
    <cellStyle name="标题 1 2 2 6 5" xfId="11210"/>
    <cellStyle name="60% - 强调文字颜色 5 5 4 2 2 2 2" xfId="11211"/>
    <cellStyle name="40% - 强调文字颜色 1 2 7 3 3" xfId="11212"/>
    <cellStyle name="计算 2 3 5 5" xfId="11213"/>
    <cellStyle name="60% - 强调文字颜色 3 2 3 4 2" xfId="11214"/>
    <cellStyle name="标题 4 2" xfId="11215"/>
    <cellStyle name="40% - 强调文字颜色 1 2 7 4" xfId="11216"/>
    <cellStyle name="60% - 强调文字颜色 5 6 4 4" xfId="11217"/>
    <cellStyle name="40% - 强调文字颜色 1 4 2 2 4" xfId="11218"/>
    <cellStyle name="60% - 强调文字颜色 5 2 2 2 3 2 3" xfId="11219"/>
    <cellStyle name="汇总 6 2 3 2 2 3" xfId="11220"/>
    <cellStyle name="40% - 强调文字颜色 1 2 8 2" xfId="11221"/>
    <cellStyle name="40% - 强调文字颜色 6 2 2 3 2 2 2 2" xfId="11222"/>
    <cellStyle name="汇总 5 2 2 2 2 5" xfId="11223"/>
    <cellStyle name="40% - 强调文字颜色 1 2 8 2 2" xfId="11224"/>
    <cellStyle name="60% - 强调文字颜色 1 2 2 2 3 3" xfId="11225"/>
    <cellStyle name="计算 2 4 4 4" xfId="11226"/>
    <cellStyle name="60% - 强调文字颜色 5 2 2 2 3 2 3 2" xfId="11227"/>
    <cellStyle name="40% - 强调文字颜色 1 2 8 3" xfId="11228"/>
    <cellStyle name="60% - 强调文字颜色 5 3 2 3 3 2 2" xfId="11229"/>
    <cellStyle name="60% - 强调文字颜色 5 2 2 2 3 2 4" xfId="11230"/>
    <cellStyle name="40% - 强调文字颜色 1 2 9" xfId="11231"/>
    <cellStyle name="40% - 强调文字颜色 1 4 2 3 4" xfId="11232"/>
    <cellStyle name="40% - 强调文字颜色 1 2 9 2" xfId="11233"/>
    <cellStyle name="40% - 强调文字颜色 1 2 9 3" xfId="11234"/>
    <cellStyle name="40% - 强调文字颜色 1 3" xfId="11235"/>
    <cellStyle name="常规 11 5 3 2 4 2 2" xfId="11236"/>
    <cellStyle name="常规 2 7 2 3 2" xfId="11237"/>
    <cellStyle name="警告文本 3 4 6" xfId="11238"/>
    <cellStyle name="40% - 强调文字颜色 5 5 4 3" xfId="11239"/>
    <cellStyle name="强调文字颜色 1 5 3 2 2 2" xfId="11240"/>
    <cellStyle name="40% - 强调文字颜色 1 3 10 2 2" xfId="11241"/>
    <cellStyle name="适中 2 2 7 2" xfId="11242"/>
    <cellStyle name="40% - 强调文字颜色 1 3 11" xfId="11243"/>
    <cellStyle name="汇总 5 2 2 3 7" xfId="11244"/>
    <cellStyle name="标题 1 2 9 2" xfId="11245"/>
    <cellStyle name="60% - 强调文字颜色 4 6 4" xfId="11246"/>
    <cellStyle name="40% - 强调文字颜色 1 3 2 2" xfId="11247"/>
    <cellStyle name="60% - 强调文字颜色 4 6 4 2" xfId="11248"/>
    <cellStyle name="注释 2 7 2 4 4" xfId="11249"/>
    <cellStyle name="强调文字颜色 2 4 4 6" xfId="11250"/>
    <cellStyle name="40% - 强调文字颜色 1 3 2 2 2" xfId="11251"/>
    <cellStyle name="60% - 强调文字颜色 3 5 2 3 2 3" xfId="11252"/>
    <cellStyle name="60% - 强调文字颜色 4 6 4 2 2" xfId="11253"/>
    <cellStyle name="汇总 2 2 2 5 3 3" xfId="11254"/>
    <cellStyle name="40% - 强调文字颜色 1 3 2 2 2 2" xfId="11255"/>
    <cellStyle name="60% - 强调文字颜色 3 5 2 3 2 3 2" xfId="11256"/>
    <cellStyle name="40% - 强调文字颜色 1 3 2 2 2 2 2" xfId="11257"/>
    <cellStyle name="计算 3 3 2 5" xfId="11258"/>
    <cellStyle name="40% - 强调文字颜色 1 3 2 2 2 2 2 2" xfId="11259"/>
    <cellStyle name="常规 11 5 4 4 4" xfId="11260"/>
    <cellStyle name="常规 10 2 3 2 2 2 2" xfId="11261"/>
    <cellStyle name="60% - 强调文字颜色 4 6 4 3" xfId="11262"/>
    <cellStyle name="差 2 2 8 2 2" xfId="11263"/>
    <cellStyle name="40% - 强调文字颜色 1 3 2 2 3" xfId="11264"/>
    <cellStyle name="输入 4 2 3 3 2 2 2" xfId="11265"/>
    <cellStyle name="汇总 6 2 2 2 2 2" xfId="11266"/>
    <cellStyle name="40% - 强调文字颜色 1 3 2 2 3 2 2" xfId="11267"/>
    <cellStyle name="计算 3 4 2 5" xfId="11268"/>
    <cellStyle name="60% - 强调文字颜色 4 6 4 4" xfId="11269"/>
    <cellStyle name="差 2 2 8 2 3" xfId="11270"/>
    <cellStyle name="40% - 强调文字颜色 1 3 2 2 4" xfId="11271"/>
    <cellStyle name="汇总 6 2 2 2 2 3" xfId="11272"/>
    <cellStyle name="40% - 强调文字颜色 1 3 2 3 2 2" xfId="11273"/>
    <cellStyle name="40% - 强调文字颜色 1 3 2 3 3" xfId="11274"/>
    <cellStyle name="汇总 6 2 2 2 3 2" xfId="11275"/>
    <cellStyle name="40% - 强调文字颜色 1 3 2 3 3 2" xfId="11276"/>
    <cellStyle name="40% - 强调文字颜色 1 3 2 3 4" xfId="11277"/>
    <cellStyle name="标题 3 3 2 2 2 2 2 2" xfId="11278"/>
    <cellStyle name="60% - 强调文字颜色 4 6 6" xfId="11279"/>
    <cellStyle name="计算 2 3 2 5 3 2" xfId="11280"/>
    <cellStyle name="40% - 强调文字颜色 1 3 2 4" xfId="11281"/>
    <cellStyle name="40% - 强调文字颜色 1 3 2 4 2" xfId="11282"/>
    <cellStyle name="40% - 强调文字颜色 1 3 2 4 2 2" xfId="11283"/>
    <cellStyle name="40% - 强调文字颜色 1 3 2 4 2 2 2" xfId="11284"/>
    <cellStyle name="计算 5 3 2 5" xfId="11285"/>
    <cellStyle name="汇总 3 4 2 4" xfId="11286"/>
    <cellStyle name="40% - 强调文字颜色 1 3 2 4 3" xfId="11287"/>
    <cellStyle name="40% - 强调文字颜色 1 3 2 4 3 2" xfId="11288"/>
    <cellStyle name="百分比 2 2 9 2 2" xfId="11289"/>
    <cellStyle name="40% - 强调文字颜色 1 3 2 4 4" xfId="11290"/>
    <cellStyle name="60% - 强调文字颜色 4 6 7" xfId="11291"/>
    <cellStyle name="注释 2 2 2 3 10 2" xfId="11292"/>
    <cellStyle name="计算 2 3 2 5 3 3" xfId="11293"/>
    <cellStyle name="40% - 强调文字颜色 1 3 2 5" xfId="11294"/>
    <cellStyle name="常规 4 2 7 3 2" xfId="11295"/>
    <cellStyle name="40% - 强调文字颜色 3 6 2" xfId="11296"/>
    <cellStyle name="适中 6 3 2 2 2" xfId="11297"/>
    <cellStyle name="常规 2 15 2 2 4 2" xfId="11298"/>
    <cellStyle name="40% - 强调文字颜色 1 3 2 5 2 2" xfId="11299"/>
    <cellStyle name="40% - 强调文字颜色 3 6 2 2 2" xfId="11300"/>
    <cellStyle name="注释 2 6 2 3 3" xfId="11301"/>
    <cellStyle name="40% - 强调文字颜色 1 5 2 3 2 2" xfId="11302"/>
    <cellStyle name="40% - 强调文字颜色 1 3 3" xfId="11303"/>
    <cellStyle name="计算 2 3 2 9" xfId="11304"/>
    <cellStyle name="40% - 强调文字颜色 1 5 2 3 2 2 2" xfId="11305"/>
    <cellStyle name="40% - 强调文字颜色 1 3 3 2" xfId="11306"/>
    <cellStyle name="计算 2 3 2 9 2" xfId="11307"/>
    <cellStyle name="40% - 强调文字颜色 1 5 2 3 2 2 2 2" xfId="11308"/>
    <cellStyle name="强调文字颜色 2 5 4 6" xfId="11309"/>
    <cellStyle name="40% - 强调文字颜色 1 3 3 2 2" xfId="11310"/>
    <cellStyle name="常规 11 7 4 3" xfId="11311"/>
    <cellStyle name="常规 9 2 3 2 2 2" xfId="11312"/>
    <cellStyle name="差 2 5 3" xfId="11313"/>
    <cellStyle name="40% - 强调文字颜色 1 3 3 2 2 2" xfId="11314"/>
    <cellStyle name="40% - 强调文字颜色 1 3 3 3 2" xfId="11315"/>
    <cellStyle name="40% - 强调文字颜色 1 3 3 4" xfId="11316"/>
    <cellStyle name="常规 11 6 6 3 2" xfId="11317"/>
    <cellStyle name="40% - 强调文字颜色 1 5 2 3 2 3" xfId="11318"/>
    <cellStyle name="40% - 强调文字颜色 1 3 4" xfId="11319"/>
    <cellStyle name="常规 2 3 3 2 3 2" xfId="11320"/>
    <cellStyle name="40% - 强调文字颜色 1 5 2 3 2 3 2" xfId="11321"/>
    <cellStyle name="好 5 2 2 2 5" xfId="11322"/>
    <cellStyle name="计算 9" xfId="11323"/>
    <cellStyle name="40% - 强调文字颜色 1 3 4 2" xfId="11324"/>
    <cellStyle name="计算 9 2" xfId="11325"/>
    <cellStyle name="40% - 强调文字颜色 1 3 4 2 2" xfId="11326"/>
    <cellStyle name="40% - 强调文字颜色 1 3 4 2 2 2 2" xfId="11327"/>
    <cellStyle name="40% - 强调文字颜色 4 2 2 5 2 2 2" xfId="11328"/>
    <cellStyle name="40% - 强调文字颜色 1 3 4 3" xfId="11329"/>
    <cellStyle name="40% - 强调文字颜色 1 3 4 3 2" xfId="11330"/>
    <cellStyle name="40% - 强调文字颜色 1 3 4 3 2 2" xfId="11331"/>
    <cellStyle name="40% - 强调文字颜色 1 3 4 4" xfId="11332"/>
    <cellStyle name="40% - 强调文字颜色 1 3 5 3 2" xfId="11333"/>
    <cellStyle name="解释性文本 2 3 3 2 2 2" xfId="11334"/>
    <cellStyle name="40% - 强调文字颜色 1 3 5 4" xfId="11335"/>
    <cellStyle name="解释性文本 2 3 3 2 3" xfId="11336"/>
    <cellStyle name="40% - 强调文字颜色 1 3 6 3" xfId="11337"/>
    <cellStyle name="解释性文本 2 3 3 3 2" xfId="11338"/>
    <cellStyle name="40% - 强调文字颜色 1 3 6 4" xfId="11339"/>
    <cellStyle name="解释性文本 2 3 3 3 3" xfId="11340"/>
    <cellStyle name="40% - 强调文字颜色 1 3 7 3" xfId="11341"/>
    <cellStyle name="计算 2 2 5 4 2 2 4" xfId="11342"/>
    <cellStyle name="解释性文本 2 3 3 4 2" xfId="11343"/>
    <cellStyle name="40% - 强调文字颜色 1 3 9" xfId="11344"/>
    <cellStyle name="40% - 强调文字颜色 1 3 9 4" xfId="11345"/>
    <cellStyle name="常规 4 3 3 2 2 2" xfId="11346"/>
    <cellStyle name="60% - 强调文字颜色 5 6 4 2" xfId="11347"/>
    <cellStyle name="40% - 强调文字颜色 1 4 2 2 2" xfId="11348"/>
    <cellStyle name="强调文字颜色 3 4 4 6" xfId="11349"/>
    <cellStyle name="60% - 强调文字颜色 5 6 4 2 2" xfId="11350"/>
    <cellStyle name="汇总 2 3 2 5 3 3" xfId="11351"/>
    <cellStyle name="标题 1 2 3 3 4" xfId="11352"/>
    <cellStyle name="计算 2 4 2 4" xfId="11353"/>
    <cellStyle name="40% - 强调文字颜色 1 4 2 2 2 2" xfId="11354"/>
    <cellStyle name="标题 11 2 3" xfId="11355"/>
    <cellStyle name="输出 2 2 6 5 2" xfId="11356"/>
    <cellStyle name="计算 2 4 2 4 2" xfId="11357"/>
    <cellStyle name="40% - 强调文字颜色 1 4 2 2 2 2 2" xfId="11358"/>
    <cellStyle name="计算 2 4 2 4 2 2" xfId="11359"/>
    <cellStyle name="40% - 强调文字颜色 1 4 2 2 2 2 2 2" xfId="11360"/>
    <cellStyle name="计算 2 4 2 5" xfId="11361"/>
    <cellStyle name="40% - 强调文字颜色 1 4 2 2 2 3" xfId="11362"/>
    <cellStyle name="计算 2 3 3 7" xfId="11363"/>
    <cellStyle name="标题 3 2 2 2 2 2 3" xfId="11364"/>
    <cellStyle name="60% - 强调文字颜色 3 2 3 2 4" xfId="11365"/>
    <cellStyle name="计算 2 4 2 5 2" xfId="11366"/>
    <cellStyle name="40% - 强调文字颜色 1 4 2 2 2 3 2" xfId="11367"/>
    <cellStyle name="40% - 强调文字颜色 2 4 3 2 2 2" xfId="11368"/>
    <cellStyle name="计算 2 4 2 6" xfId="11369"/>
    <cellStyle name="40% - 强调文字颜色 1 4 2 2 2 4" xfId="11370"/>
    <cellStyle name="常规 2 8 2 5 3 2" xfId="11371"/>
    <cellStyle name="常规 10 2 3 3 2 2 2" xfId="11372"/>
    <cellStyle name="60% - 强调文字颜色 5 6 4 3" xfId="11373"/>
    <cellStyle name="40% - 强调文字颜色 1 4 2 2 3" xfId="11374"/>
    <cellStyle name="60% - 强调文字颜色 5 2 2 2 3 2 2" xfId="11375"/>
    <cellStyle name="汇总 6 2 3 2 2 2" xfId="11376"/>
    <cellStyle name="计算 2 4 3 4 2" xfId="11377"/>
    <cellStyle name="40% - 强调文字颜色 1 4 2 2 3 2 2" xfId="11378"/>
    <cellStyle name="60% - 强调文字颜色 5 2 2 2 3 2 2 2 2" xfId="11379"/>
    <cellStyle name="60% - 强调文字颜色 1 2 2 2 2 3 2" xfId="11380"/>
    <cellStyle name="计算 2 4 2 7" xfId="11381"/>
    <cellStyle name="60% - 强调文字颜色 5 6 5 2" xfId="11382"/>
    <cellStyle name="40% - 强调文字颜色 1 4 2 3 2" xfId="11383"/>
    <cellStyle name="40% - 强调文字颜色 4 2 5 3" xfId="11384"/>
    <cellStyle name="解释性文本 2 6 2 2 2" xfId="11385"/>
    <cellStyle name="常规 2 2 4 5" xfId="11386"/>
    <cellStyle name="输出 2 3 6 5" xfId="11387"/>
    <cellStyle name="计算 2 5 2 4" xfId="11388"/>
    <cellStyle name="40% - 强调文字颜色 1 4 2 3 2 2" xfId="11389"/>
    <cellStyle name="40% - 强调文字颜色 4 2 5 3 2" xfId="11390"/>
    <cellStyle name="计算 2 5 2 4 2" xfId="11391"/>
    <cellStyle name="40% - 强调文字颜色 1 4 2 3 2 2 2" xfId="11392"/>
    <cellStyle name="标题 8 2 2 3 3" xfId="11393"/>
    <cellStyle name="汇总 3 4 8" xfId="11394"/>
    <cellStyle name="40% - 强调文字颜色 4 2 5 3 2 2" xfId="11395"/>
    <cellStyle name="计算 2 5 2 4 2 2" xfId="11396"/>
    <cellStyle name="输出 5 2 2 3" xfId="11397"/>
    <cellStyle name="40% - 强调文字颜色 1 4 2 3 2 2 2 2" xfId="11398"/>
    <cellStyle name="40% - 强调文字颜色 4 2 5 4" xfId="11399"/>
    <cellStyle name="解释性文本 2 6 2 2 3" xfId="11400"/>
    <cellStyle name="常规 2 2 4 6" xfId="11401"/>
    <cellStyle name="计算 2 5 2 5" xfId="11402"/>
    <cellStyle name="40% - 强调文字颜色 1 4 2 3 2 3" xfId="11403"/>
    <cellStyle name="40% - 强调文字颜色 1 4 2 3 3" xfId="11404"/>
    <cellStyle name="60% - 强调文字颜色 5 2 2 2 3 3 2" xfId="11405"/>
    <cellStyle name="汇总 6 2 3 2 3 2" xfId="11406"/>
    <cellStyle name="常规 2 2 5 5" xfId="11407"/>
    <cellStyle name="输出 2 3 7 5" xfId="11408"/>
    <cellStyle name="计算 2 5 3 4" xfId="11409"/>
    <cellStyle name="40% - 强调文字颜色 1 4 2 3 3 2" xfId="11410"/>
    <cellStyle name="60% - 强调文字颜色 5 2 2 2 3 3 2 2" xfId="11411"/>
    <cellStyle name="60% - 强调文字颜色 1 2 2 3 2 3" xfId="11412"/>
    <cellStyle name="解释性文本 2 2 8 3" xfId="11413"/>
    <cellStyle name="40% - 强调文字颜色 4 2 6 3" xfId="11414"/>
    <cellStyle name="计算 2 5 3 4 2" xfId="11415"/>
    <cellStyle name="40% - 强调文字颜色 1 4 2 3 3 2 2" xfId="11416"/>
    <cellStyle name="60% - 强调文字颜色 1 2 2 3 2 3 2" xfId="11417"/>
    <cellStyle name="解释性文本 2 2 8 3 2" xfId="11418"/>
    <cellStyle name="输入 2 3 5 3 3" xfId="11419"/>
    <cellStyle name="40% - 强调文字颜色 4 2 6 3 2" xfId="11420"/>
    <cellStyle name="60% - 强调文字颜色 5 6 6" xfId="11421"/>
    <cellStyle name="输入 2 2 4 3 2 3 2" xfId="11422"/>
    <cellStyle name="计算 2 3 2 6 3 2" xfId="11423"/>
    <cellStyle name="40% - 强调文字颜色 1 4 2 4" xfId="11424"/>
    <cellStyle name="40% - 强调文字颜色 1 4 2 4 2" xfId="11425"/>
    <cellStyle name="40% - 强调文字颜色 4 3 5 3" xfId="11426"/>
    <cellStyle name="常规 2 3 4 5" xfId="11427"/>
    <cellStyle name="输出 2 4 6 5" xfId="11428"/>
    <cellStyle name="计算 2 6 2 4" xfId="11429"/>
    <cellStyle name="40% - 强调文字颜色 1 4 2 4 2 2" xfId="11430"/>
    <cellStyle name="40% - 强调文字颜色 1 4 2 4 3" xfId="11431"/>
    <cellStyle name="60% - 强调文字颜色 6 2 3 2 3 2 2" xfId="11432"/>
    <cellStyle name="常规 2 3 5 5" xfId="11433"/>
    <cellStyle name="输出 2 4 7 5" xfId="11434"/>
    <cellStyle name="计算 2 6 3 4" xfId="11435"/>
    <cellStyle name="40% - 强调文字颜色 1 4 2 4 3 2" xfId="11436"/>
    <cellStyle name="60% - 强调文字颜色 1 2 2 4 2 3" xfId="11437"/>
    <cellStyle name="40% - 强调文字颜色 4 3 6 3" xfId="11438"/>
    <cellStyle name="40% - 强调文字颜色 1 4 2 4 4" xfId="11439"/>
    <cellStyle name="60% - 强调文字颜色 5 6 7" xfId="11440"/>
    <cellStyle name="计算 2 3 2 6 3 3" xfId="11441"/>
    <cellStyle name="40% - 强调文字颜色 1 4 2 5" xfId="11442"/>
    <cellStyle name="常规 4 2 8 3 2" xfId="11443"/>
    <cellStyle name="40% - 强调文字颜色 4 6 2" xfId="11444"/>
    <cellStyle name="适中 6 3 3 2 2" xfId="11445"/>
    <cellStyle name="40% - 强调文字颜色 1 5 2 3 3 2" xfId="11446"/>
    <cellStyle name="60% - 强调文字颜色 1 3 2 3 2 3" xfId="11447"/>
    <cellStyle name="输出 2 2 4 2 8" xfId="11448"/>
    <cellStyle name="常规 2 18 3 2 3" xfId="11449"/>
    <cellStyle name="40% - 强调文字颜色 1 4 3" xfId="11450"/>
    <cellStyle name="计算 2 4 2 9" xfId="11451"/>
    <cellStyle name="40% - 强调文字颜色 1 5 2 3 3 2 2" xfId="11452"/>
    <cellStyle name="60% - 强调文字颜色 1 3 2 3 2 3 2" xfId="11453"/>
    <cellStyle name="输出 2 2 4 2 8 2" xfId="11454"/>
    <cellStyle name="常规 2 18 3 2 3 2" xfId="11455"/>
    <cellStyle name="40% - 强调文字颜色 1 4 3 2" xfId="11456"/>
    <cellStyle name="常规 2 12 4 6" xfId="11457"/>
    <cellStyle name="汇总 5 2 2 3 2 3" xfId="11458"/>
    <cellStyle name="常规 9 3 3 2 2" xfId="11459"/>
    <cellStyle name="40% - 强调文字颜色 1 4 3 2 2" xfId="11460"/>
    <cellStyle name="强调文字颜色 3 5 4 6" xfId="11461"/>
    <cellStyle name="计算 3 4 2 4" xfId="11462"/>
    <cellStyle name="40% - 强调文字颜色 1 4 3 2 2 2" xfId="11463"/>
    <cellStyle name="常规 11 6 4 3 4" xfId="11464"/>
    <cellStyle name="计算 3 4 2 4 2" xfId="11465"/>
    <cellStyle name="40% - 强调文字颜色 1 4 3 2 2 2 2" xfId="11466"/>
    <cellStyle name="40% - 强调文字颜色 1 4 3 3" xfId="11467"/>
    <cellStyle name="40% - 强调文字颜色 1 4 3 3 2" xfId="11468"/>
    <cellStyle name="40% - 强调文字颜色 5 2 5 3" xfId="11469"/>
    <cellStyle name="常规 3 2 4 5" xfId="11470"/>
    <cellStyle name="常规 2 13 4" xfId="11471"/>
    <cellStyle name="计算 3 5 2 4" xfId="11472"/>
    <cellStyle name="40% - 强调文字颜色 1 4 3 3 2 2" xfId="11473"/>
    <cellStyle name="40% - 强调文字颜色 1 4 3 4" xfId="11474"/>
    <cellStyle name="40% - 强调文字颜色 1 4 4 2" xfId="11475"/>
    <cellStyle name="好 5 2 3 2 5" xfId="11476"/>
    <cellStyle name="常规 12 2 2 5 4" xfId="11477"/>
    <cellStyle name="40% - 强调文字颜色 1 4 4 2 2" xfId="11478"/>
    <cellStyle name="40% - 强调文字颜色 1 4 4 3" xfId="11479"/>
    <cellStyle name="40% - 强调文字颜色 1 4 4 3 2" xfId="11480"/>
    <cellStyle name="60% - 强调文字颜色 6 5 2 2 2 3" xfId="11481"/>
    <cellStyle name="常规 4 2 4 5" xfId="11482"/>
    <cellStyle name="常规 2 18 2 6" xfId="11483"/>
    <cellStyle name="计算 4 5 2 4" xfId="11484"/>
    <cellStyle name="汇总 2 6 2 3" xfId="11485"/>
    <cellStyle name="40% - 强调文字颜色 1 4 4 3 2 2" xfId="11486"/>
    <cellStyle name="60% - 强调文字颜色 6 5 2 2 2 3 2" xfId="11487"/>
    <cellStyle name="40% - 强调文字颜色 6 2 5 3" xfId="11488"/>
    <cellStyle name="解释性文本 4 2 3 2 5" xfId="11489"/>
    <cellStyle name="常规 4 6 5" xfId="11490"/>
    <cellStyle name="40% - 强调文字颜色 1 4 5 2 2" xfId="11491"/>
    <cellStyle name="计算 5 4 2 4" xfId="11492"/>
    <cellStyle name="汇总 3 5 2 3" xfId="11493"/>
    <cellStyle name="40% - 强调文字颜色 1 4 5 2 2 2" xfId="11494"/>
    <cellStyle name="40% - 强调文字颜色 4 3 2 2 2" xfId="11495"/>
    <cellStyle name="40% - 强调文字颜色 1 4 5 3" xfId="11496"/>
    <cellStyle name="解释性文本 2 3 4 2 2" xfId="11497"/>
    <cellStyle name="40% - 强调文字颜色 1 4 5 3 2" xfId="11498"/>
    <cellStyle name="60% - 强调文字颜色 6 5 2 3 2 3" xfId="11499"/>
    <cellStyle name="40% - 强调文字颜色 4 3 2 2 2 2" xfId="11500"/>
    <cellStyle name="40% - 强调文字颜色 4 3 2 2 3" xfId="11501"/>
    <cellStyle name="汇总 6 5 2 2 2 2" xfId="11502"/>
    <cellStyle name="40% - 强调文字颜色 1 4 5 4" xfId="11503"/>
    <cellStyle name="解释性文本 2 3 4 2 3" xfId="11504"/>
    <cellStyle name="60% - 强调文字颜色 6 6 4" xfId="11505"/>
    <cellStyle name="计算 2 3 2 3 2 3 2" xfId="11506"/>
    <cellStyle name="40% - 强调文字颜色 1 5 2 2" xfId="11507"/>
    <cellStyle name="60% - 强调文字颜色 6 6 4 2" xfId="11508"/>
    <cellStyle name="汇总 4 2 2 2 2 5" xfId="11509"/>
    <cellStyle name="40% - 强调文字颜色 1 5 2 2 2" xfId="11510"/>
    <cellStyle name="强调文字颜色 4 4 4 6" xfId="11511"/>
    <cellStyle name="60% - 强调文字颜色 6 6 4 2 2" xfId="11512"/>
    <cellStyle name="汇总 2 4 2 5 3 3" xfId="11513"/>
    <cellStyle name="标题 2 2 3 3 4" xfId="11514"/>
    <cellStyle name="40% - 强调文字颜色 1 5 2 2 2 2" xfId="11515"/>
    <cellStyle name="汇总 2 3 9 5" xfId="11516"/>
    <cellStyle name="40% - 强调文字颜色 1 5 2 2 2 2 2" xfId="11517"/>
    <cellStyle name="常规 11 6 5 3 2" xfId="11518"/>
    <cellStyle name="40% - 强调文字颜色 1 5 2 2 2 3" xfId="11519"/>
    <cellStyle name="汇总 2 3 9 6" xfId="11520"/>
    <cellStyle name="40% - 强调文字颜色 1 5 2 2 2 3 2" xfId="11521"/>
    <cellStyle name="标题 2 2 2 2 3 3 2" xfId="11522"/>
    <cellStyle name="常规 11 6 5 3 3" xfId="11523"/>
    <cellStyle name="40% - 强调文字颜色 2 5 3 2 2 2" xfId="11524"/>
    <cellStyle name="40% - 强调文字颜色 1 5 2 2 2 4" xfId="11525"/>
    <cellStyle name="常规 10 2 3 4 2 2 2" xfId="11526"/>
    <cellStyle name="60% - 强调文字颜色 6 6 4 3" xfId="11527"/>
    <cellStyle name="40% - 强调文字颜色 1 5 2 2 3" xfId="11528"/>
    <cellStyle name="60% - 强调文字颜色 5 2 2 3 3 2 2" xfId="11529"/>
    <cellStyle name="汇总 6 2 4 2 2 2" xfId="11530"/>
    <cellStyle name="40% - 强调文字颜色 1 5 2 2 3 2 2" xfId="11531"/>
    <cellStyle name="60% - 强调文字颜色 1 3 2 2 2 3 2" xfId="11532"/>
    <cellStyle name="输出 2 2 3 2 8 2" xfId="11533"/>
    <cellStyle name="计算 2 3 3 4 4" xfId="11534"/>
    <cellStyle name="60% - 强调文字颜色 6 6 5" xfId="11535"/>
    <cellStyle name="40% - 强调文字颜色 1 5 2 3" xfId="11536"/>
    <cellStyle name="警告文本 2 2 2 3 4 2" xfId="11537"/>
    <cellStyle name="60% - 强调文字颜色 6 6 5 2" xfId="11538"/>
    <cellStyle name="40% - 强调文字颜色 1 5 2 3 2" xfId="11539"/>
    <cellStyle name="60% - 强调文字颜色 6 6 6" xfId="11540"/>
    <cellStyle name="计算 2 3 2 7 3 2" xfId="11541"/>
    <cellStyle name="40% - 强调文字颜色 1 5 2 4" xfId="11542"/>
    <cellStyle name="40% - 强调文字颜色 1 5 2 4 2" xfId="11543"/>
    <cellStyle name="40% - 强调文字颜色 2 3 3 2" xfId="11544"/>
    <cellStyle name="40% - 强调文字颜色 1 5 2 4 2 2 2" xfId="11545"/>
    <cellStyle name="常规 11 2 2 5 2" xfId="11546"/>
    <cellStyle name="60% - 强调文字颜色 6 6 7" xfId="11547"/>
    <cellStyle name="40% - 强调文字颜色 1 5 2 5" xfId="11548"/>
    <cellStyle name="40% - 强调文字颜色 5 6 2" xfId="11549"/>
    <cellStyle name="40% - 强调文字颜色 1 5 2 6" xfId="11550"/>
    <cellStyle name="40% - 强调文字颜色 5 6 3" xfId="11551"/>
    <cellStyle name="40% - 强调文字颜色 1 5 3 2 2 2" xfId="11552"/>
    <cellStyle name="40% - 强调文字颜色 1 5 3 2 2 2 2" xfId="11553"/>
    <cellStyle name="常规 2 3 2 2 2" xfId="11554"/>
    <cellStyle name="输出 2 4 4 2 2" xfId="11555"/>
    <cellStyle name="注释 2 2 2 3 3 3 2 4" xfId="11556"/>
    <cellStyle name="检查单元格 4 6 4" xfId="11557"/>
    <cellStyle name="40% - 强调文字颜色 1 5 3 3" xfId="11558"/>
    <cellStyle name="常规 2 3 2 2 2 2" xfId="11559"/>
    <cellStyle name="输出 2 4 4 2 2 2" xfId="11560"/>
    <cellStyle name="汇总 5 2 3 3 3 3" xfId="11561"/>
    <cellStyle name="40% - 强调文字颜色 1 5 3 3 2" xfId="11562"/>
    <cellStyle name="常规 2 3 2 2 2 2 2" xfId="11563"/>
    <cellStyle name="输出 2 4 4 2 2 2 2" xfId="11564"/>
    <cellStyle name="40% - 强调文字颜色 1 5 3 3 2 2" xfId="11565"/>
    <cellStyle name="常规 2 7 8 3 3" xfId="11566"/>
    <cellStyle name="60% - 强调文字颜色 1 2 2 7" xfId="11567"/>
    <cellStyle name="注释 2 3 2 2 2 4" xfId="11568"/>
    <cellStyle name="40% - 强调文字颜色 1 5 4 2 2" xfId="11569"/>
    <cellStyle name="输入 2 7 3 3 2" xfId="11570"/>
    <cellStyle name="40% - 强调文字颜色 1 5 4 2 2 2 2" xfId="11571"/>
    <cellStyle name="汇总 5 3 2 5" xfId="11572"/>
    <cellStyle name="常规 2 3 2 3 2" xfId="11573"/>
    <cellStyle name="常规 13 2 3 2 2 3" xfId="11574"/>
    <cellStyle name="输出 2 4 4 3 2" xfId="11575"/>
    <cellStyle name="40% - 强调文字颜色 1 5 4 3" xfId="11576"/>
    <cellStyle name="常规 2 3 2 3 2 2" xfId="11577"/>
    <cellStyle name="输出 2 4 4 3 2 2" xfId="11578"/>
    <cellStyle name="40% - 强调文字颜色 1 5 4 3 2" xfId="11579"/>
    <cellStyle name="常规 2 3 2 3 2 2 2" xfId="11580"/>
    <cellStyle name="常规 7 2 8 2 2 3" xfId="11581"/>
    <cellStyle name="常规 2 2 2 2 2 2 4" xfId="11582"/>
    <cellStyle name="输入 2 8 3 3" xfId="11583"/>
    <cellStyle name="40% - 强调文字颜色 1 5 4 3 2 2" xfId="11584"/>
    <cellStyle name="常规 13 2 3 2 3 2" xfId="11585"/>
    <cellStyle name="常规 10 8 2 2 3" xfId="11586"/>
    <cellStyle name="40% - 强调文字颜色 1 5 5 2" xfId="11587"/>
    <cellStyle name="输入 2 4 2 2 2" xfId="11588"/>
    <cellStyle name="40% - 强调文字颜色 4 3 3 2 2" xfId="11589"/>
    <cellStyle name="汇总 2 4 4 2 2 2 3" xfId="11590"/>
    <cellStyle name="常规 2 3 2 4 2" xfId="11591"/>
    <cellStyle name="输出 2 4 4 4 2" xfId="11592"/>
    <cellStyle name="40% - 强调文字颜色 1 5 5 3" xfId="11593"/>
    <cellStyle name="解释性文本 2 3 5 2 2" xfId="11594"/>
    <cellStyle name="输入 2 4 2 2 3" xfId="11595"/>
    <cellStyle name="40% - 强调文字颜色 3 3 2 2 2 4" xfId="11596"/>
    <cellStyle name="注释 2 3 2 3 3 4" xfId="11597"/>
    <cellStyle name="40% - 强调文字颜色 4 3 3 2 2 2" xfId="11598"/>
    <cellStyle name="常规 2 3 2 4 2 2" xfId="11599"/>
    <cellStyle name="汇总 3 2 5 3" xfId="11600"/>
    <cellStyle name="40% - 强调文字颜色 1 5 5 3 2" xfId="11601"/>
    <cellStyle name="解释性文本 2 3 5 2 2 2" xfId="11602"/>
    <cellStyle name="输入 2 4 2 2 3 2" xfId="11603"/>
    <cellStyle name="40% - 强调文字颜色 4 3 3 2 3" xfId="11604"/>
    <cellStyle name="常规 2 3 2 4 3" xfId="11605"/>
    <cellStyle name="40% - 强调文字颜色 1 5 5 4" xfId="11606"/>
    <cellStyle name="解释性文本 2 3 5 2 3" xfId="11607"/>
    <cellStyle name="输入 2 4 2 2 4" xfId="11608"/>
    <cellStyle name="常规 2 3 3 2 2" xfId="11609"/>
    <cellStyle name="输出 2 4 5 2 2" xfId="11610"/>
    <cellStyle name="检查单元格 5 6 4" xfId="11611"/>
    <cellStyle name="常规 2 13 2 3 5" xfId="11612"/>
    <cellStyle name="40% - 强调文字颜色 1 6 3 3" xfId="11613"/>
    <cellStyle name="40% - 强调文字颜色 1 6 4 2" xfId="11614"/>
    <cellStyle name="常规 13 2 3 3 3" xfId="11615"/>
    <cellStyle name="常规 9 5 5" xfId="11616"/>
    <cellStyle name="40% - 强调文字颜色 1 6 5" xfId="11617"/>
    <cellStyle name="输入 2 4 3 2" xfId="11618"/>
    <cellStyle name="常规 2 8 4 3 2" xfId="11619"/>
    <cellStyle name="40% - 强调文字颜色 6 2 6 3 2" xfId="11620"/>
    <cellStyle name="40% - 强调文字颜色 1 8 2" xfId="11621"/>
    <cellStyle name="汇总 2 6 3 3 2" xfId="11622"/>
    <cellStyle name="40% - 强调文字颜色 2 2" xfId="11623"/>
    <cellStyle name="常规 2 3 2 2 5 2 3" xfId="11624"/>
    <cellStyle name="40% - 强调文字颜色 2 5 4 2 2" xfId="11625"/>
    <cellStyle name="汇总 2 4 2 4 3 2 3" xfId="11626"/>
    <cellStyle name="40% - 强调文字颜色 2 2 10 2" xfId="11627"/>
    <cellStyle name="差 4 2 5 2" xfId="11628"/>
    <cellStyle name="汇总 2 5 2 5 3 2 2" xfId="11629"/>
    <cellStyle name="标题 3 2 3 3 3 2" xfId="11630"/>
    <cellStyle name="40% - 强调文字颜色 2 5 4 2 3" xfId="11631"/>
    <cellStyle name="汇总 2 4 2 4 3 2 4" xfId="11632"/>
    <cellStyle name="好 6 3 3 2" xfId="11633"/>
    <cellStyle name="40% - 强调文字颜色 2 2 10 3" xfId="11634"/>
    <cellStyle name="40% - 强调文字颜色 2 5 4 2 4" xfId="11635"/>
    <cellStyle name="常规 19 2 6 2" xfId="11636"/>
    <cellStyle name="常规 24 2 6 2" xfId="11637"/>
    <cellStyle name="差 4 2 5 3" xfId="11638"/>
    <cellStyle name="常规 2 9 3 2" xfId="11639"/>
    <cellStyle name="输入 3 3 2" xfId="11640"/>
    <cellStyle name="好 6 3 3 3" xfId="11641"/>
    <cellStyle name="40% - 强调文字颜色 2 2 10 4" xfId="11642"/>
    <cellStyle name="常规 2 4 2 3 3" xfId="11643"/>
    <cellStyle name="输出 2 5 4 3 3" xfId="11644"/>
    <cellStyle name="汇总 2 2 2 2 8 2 2" xfId="11645"/>
    <cellStyle name="40% - 强调文字颜色 2 5 4 4" xfId="11646"/>
    <cellStyle name="40% - 强调文字颜色 2 2 12" xfId="11647"/>
    <cellStyle name="40% - 强调文字颜色 4 2 2 3 2 2" xfId="11648"/>
    <cellStyle name="60% - 强调文字颜色 2 2 3 5 2 2" xfId="11649"/>
    <cellStyle name="注释 2 3 3 2 3 2 2 2" xfId="11650"/>
    <cellStyle name="计算 2 7 3 5" xfId="11651"/>
    <cellStyle name="60% - 强调文字颜色 3 2 7 2 2" xfId="11652"/>
    <cellStyle name="40% - 强调文字颜色 2 2 2 2 2" xfId="11653"/>
    <cellStyle name="汇总 2 2 4 4 5" xfId="11654"/>
    <cellStyle name="标题 1 8 3" xfId="11655"/>
    <cellStyle name="计算 2 7 3 5 2" xfId="11656"/>
    <cellStyle name="60% - 强调文字颜色 3 5 4 2 4" xfId="11657"/>
    <cellStyle name="60% - 强调文字颜色 4 4 2 3 2 3" xfId="11658"/>
    <cellStyle name="40% - 强调文字颜色 2 2 2 2 2 2" xfId="11659"/>
    <cellStyle name="常规 2 4 3 2 2" xfId="11660"/>
    <cellStyle name="输出 2 5 5 2 2" xfId="11661"/>
    <cellStyle name="汇总 6 5" xfId="11662"/>
    <cellStyle name="常规 2 14 2 3 5" xfId="11663"/>
    <cellStyle name="常规 6 4 2 4 3 2" xfId="11664"/>
    <cellStyle name="40% - 强调文字颜色 2 6 3 3" xfId="11665"/>
    <cellStyle name="标题 1 8 3 2" xfId="11666"/>
    <cellStyle name="60% - 强调文字颜色 4 4 2 3 2 3 2" xfId="11667"/>
    <cellStyle name="40% - 强调文字颜色 2 2 2 2 2 2 2" xfId="11668"/>
    <cellStyle name="40% - 强调文字颜色 2 2 2 2 2 2 2 2" xfId="11669"/>
    <cellStyle name="常规 10 2 7 3" xfId="11670"/>
    <cellStyle name="40% - 强调文字颜色 2 2 2 2 2 2 2 2 2" xfId="11671"/>
    <cellStyle name="40% - 强调文字颜色 2 2 2 2 2 2 3" xfId="11672"/>
    <cellStyle name="40% - 强调文字颜色 2 2 2 2 2 2 3 2" xfId="11673"/>
    <cellStyle name="40% - 强调文字颜色 2 2 2 2 2 4" xfId="11674"/>
    <cellStyle name="40% - 强调文字颜色 3 2 3 2 2 2" xfId="11675"/>
    <cellStyle name="注释 2 2 3 3 3 2" xfId="11676"/>
    <cellStyle name="汇总 4 2 5 2 2 2 2" xfId="11677"/>
    <cellStyle name="40% - 强调文字颜色 2 2 2 2 3" xfId="11678"/>
    <cellStyle name="输入 2 2 2 2 2 6 2" xfId="11679"/>
    <cellStyle name="40% - 强调文字颜色 2 2 2 2 3 2" xfId="11680"/>
    <cellStyle name="40% - 强调文字颜色 2 2 2 2 3 3" xfId="11681"/>
    <cellStyle name="汇总 2 5 3 2 2 2 2 2" xfId="11682"/>
    <cellStyle name="40% - 强调文字颜色 2 2 2 2 3 4" xfId="11683"/>
    <cellStyle name="40% - 强调文字颜色 3 2 3 2 3 2" xfId="11684"/>
    <cellStyle name="输入 2 13 2 2" xfId="11685"/>
    <cellStyle name="注释 2 2 3 3 4 2" xfId="11686"/>
    <cellStyle name="40% - 强调文字颜色 2 2 2 2 4" xfId="11687"/>
    <cellStyle name="40% - 强调文字颜色 2 2 2 2 4 2" xfId="11688"/>
    <cellStyle name="40% - 强调文字颜色 2 2 2 2 4 2 2" xfId="11689"/>
    <cellStyle name="40% - 强调文字颜色 2 2 3 3" xfId="11690"/>
    <cellStyle name="40% - 强调文字颜色 2 2 2 2 4 2 2 2" xfId="11691"/>
    <cellStyle name="40% - 强调文字颜色 2 2 2 2 4 3" xfId="11692"/>
    <cellStyle name="40% - 强调文字颜色 2 2 2 2 4 3 2" xfId="11693"/>
    <cellStyle name="40% - 强调文字颜色 2 2 2 2 4 4" xfId="11694"/>
    <cellStyle name="百分比 2 10 2 2" xfId="11695"/>
    <cellStyle name="40% - 强调文字颜色 2 2 2 2 5" xfId="11696"/>
    <cellStyle name="40% - 强调文字颜色 2 2 2 2 5 2" xfId="11697"/>
    <cellStyle name="40% - 强调文字颜色 2 2 2 2 5 2 2" xfId="11698"/>
    <cellStyle name="注释 2 2 5 9" xfId="11699"/>
    <cellStyle name="40% - 强调文字颜色 5 2 2 4 4" xfId="11700"/>
    <cellStyle name="40% - 强调文字颜色 2 2 2 2 6" xfId="11701"/>
    <cellStyle name="40% - 强调文字颜色 3 4 3 2 2 2 2" xfId="11702"/>
    <cellStyle name="40% - 强调文字颜色 2 2 2 4" xfId="11703"/>
    <cellStyle name="40% - 强调文字颜色 2 2 2 4 2 2 2 2" xfId="11704"/>
    <cellStyle name="差 2 2 2 2 2 3 2" xfId="11705"/>
    <cellStyle name="输入 2 14 3 3" xfId="11706"/>
    <cellStyle name="链接单元格 2 2 2 3 5" xfId="11707"/>
    <cellStyle name="标题 3 8 6" xfId="11708"/>
    <cellStyle name="输出 4 3 2 2" xfId="11709"/>
    <cellStyle name="40% - 强调文字颜色 2 2 2 4 2 3 2" xfId="11710"/>
    <cellStyle name="差 2 2 2 2 3 3" xfId="11711"/>
    <cellStyle name="40% - 强调文字颜色 6 2 2 4 3 2" xfId="11712"/>
    <cellStyle name="40% - 强调文字颜色 2 2 2 5" xfId="11713"/>
    <cellStyle name="常规 4 3 6 3 2" xfId="11714"/>
    <cellStyle name="常规 2 19 4 4 2" xfId="11715"/>
    <cellStyle name="常规 11 5 5 5 3" xfId="11716"/>
    <cellStyle name="40% - 强调文字颜色 2 2 2 5 2 2 2" xfId="11717"/>
    <cellStyle name="差 2 2 3 2 2 3" xfId="11718"/>
    <cellStyle name="40% - 强调文字颜色 2 2 2 5 4" xfId="11719"/>
    <cellStyle name="40% - 强调文字颜色 2 5 3 2 4" xfId="11720"/>
    <cellStyle name="汇总 2 5 2 5 2 2 3" xfId="11721"/>
    <cellStyle name="40% - 强调文字颜色 2 2 2 6 2 2" xfId="11722"/>
    <cellStyle name="检查单元格 6 2 2 2 3" xfId="11723"/>
    <cellStyle name="常规 19 4 2" xfId="11724"/>
    <cellStyle name="常规 24 4 2" xfId="11725"/>
    <cellStyle name="40% - 强调文字颜色 2 2 2 7" xfId="11726"/>
    <cellStyle name="40% - 强调文字颜色 2 2 3 2" xfId="11727"/>
    <cellStyle name="60% - 强调文字颜色 6 5 4 2 2 2 2" xfId="11728"/>
    <cellStyle name="40% - 强调文字颜色 2 2 3 2 2 2 2" xfId="11729"/>
    <cellStyle name="计算 4 3 4 3" xfId="11730"/>
    <cellStyle name="汇总 2 4 4 2" xfId="11731"/>
    <cellStyle name="40% - 强调文字颜色 2 2 3 2 2 3 2" xfId="11732"/>
    <cellStyle name="汇总 2 4 5 2" xfId="11733"/>
    <cellStyle name="60% - 强调文字颜色 6 5 2 5 2 2" xfId="11734"/>
    <cellStyle name="40% - 强调文字颜色 2 2 3 2 2 4" xfId="11735"/>
    <cellStyle name="汇总 2 4 6" xfId="11736"/>
    <cellStyle name="40% - 强调文字颜色 3 2 4 2 2 2" xfId="11737"/>
    <cellStyle name="注释 2 2 4 3 3 2" xfId="11738"/>
    <cellStyle name="汇总 2 5 2 2 2 2 2" xfId="11739"/>
    <cellStyle name="常规 2 6 2 5 4" xfId="11740"/>
    <cellStyle name="40% - 强调文字颜色 2 2 3 2 3" xfId="11741"/>
    <cellStyle name="输入 2 2 2 2 3 6 2" xfId="11742"/>
    <cellStyle name="输入 2 7 2 3 5" xfId="11743"/>
    <cellStyle name="汇总 5 2 2 8" xfId="11744"/>
    <cellStyle name="40% - 强调文字颜色 2 2 3 2 3 2 2" xfId="11745"/>
    <cellStyle name="计算 4 4 4 3" xfId="11746"/>
    <cellStyle name="汇总 2 5 4 2" xfId="11747"/>
    <cellStyle name="汇总 2 5 2 2 2 2 2 2 2" xfId="11748"/>
    <cellStyle name="60% - 强调文字颜色 1 2 4 2 3 2" xfId="11749"/>
    <cellStyle name="40% - 强调文字颜色 2 2 3 4" xfId="11750"/>
    <cellStyle name="汇总 2 2 4 2 4 5 3" xfId="11751"/>
    <cellStyle name="60% - 强调文字颜色 2 5 2 6" xfId="11752"/>
    <cellStyle name="注释 2 3 3 5 2 3" xfId="11753"/>
    <cellStyle name="好 2 2 3" xfId="11754"/>
    <cellStyle name="常规 11 7 2 2 2 2 3" xfId="11755"/>
    <cellStyle name="40% - 强调文字颜色 2 2 3 4 2 2 2" xfId="11756"/>
    <cellStyle name="差 2 3 2 2 2 3" xfId="11757"/>
    <cellStyle name="计算 6 3 4 3" xfId="11758"/>
    <cellStyle name="汇总 4 4 4 2" xfId="11759"/>
    <cellStyle name="40% - 强调文字颜色 2 2 4 2" xfId="11760"/>
    <cellStyle name="40% - 强调文字颜色 2 2 4 2 2 2 2" xfId="11761"/>
    <cellStyle name="40% - 强调文字颜色 2 2 4 2 3" xfId="11762"/>
    <cellStyle name="输入 2 7 3 3 5" xfId="11763"/>
    <cellStyle name="40% - 强调文字颜色 2 2 4 2 3 2" xfId="11764"/>
    <cellStyle name="汇总 2 5 2 2 3 2 2 2" xfId="11765"/>
    <cellStyle name="60% - 强调文字颜色 1 3 4 2 3" xfId="11766"/>
    <cellStyle name="40% - 强调文字颜色 2 2 4 2 4" xfId="11767"/>
    <cellStyle name="常规 16 2 6 2" xfId="11768"/>
    <cellStyle name="常规 21 2 6 2" xfId="11769"/>
    <cellStyle name="40% - 强调文字颜色 4 4 4 2 2 2 2" xfId="11770"/>
    <cellStyle name="40% - 强调文字颜色 2 2 4 4" xfId="11771"/>
    <cellStyle name="40% - 强调文字颜色 2 2 5 2 2" xfId="11772"/>
    <cellStyle name="输入 2 7 4 3 4" xfId="11773"/>
    <cellStyle name="汇总 5 4 2 7" xfId="11774"/>
    <cellStyle name="40% - 强调文字颜色 2 2 5 2 2 2" xfId="11775"/>
    <cellStyle name="60% - 强调文字颜色 6 4 2 3" xfId="11776"/>
    <cellStyle name="40% - 强调文字颜色 2 2 5 2 2 2 2" xfId="11777"/>
    <cellStyle name="常规 11 6 2 5 2" xfId="11778"/>
    <cellStyle name="40% - 强调文字颜色 2 2 5 2 3" xfId="11779"/>
    <cellStyle name="输入 2 7 4 3 5" xfId="11780"/>
    <cellStyle name="常规 11 6 2 5 2 2" xfId="11781"/>
    <cellStyle name="40% - 强调文字颜色 2 2 5 2 3 2" xfId="11782"/>
    <cellStyle name="汇总 2 5 2 2 4 2 2 2" xfId="11783"/>
    <cellStyle name="60% - 强调文字颜色 1 4 4 2 3" xfId="11784"/>
    <cellStyle name="常规 11 6 2 5 3" xfId="11785"/>
    <cellStyle name="40% - 强调文字颜色 2 2 5 2 4" xfId="11786"/>
    <cellStyle name="40% - 强调文字颜色 2 2 5 3 2" xfId="11787"/>
    <cellStyle name="输入 2 7 4 4 4" xfId="11788"/>
    <cellStyle name="汇总 5 4 3 7" xfId="11789"/>
    <cellStyle name="60% - 强调文字颜色 5 4 5 2 2 2" xfId="11790"/>
    <cellStyle name="40% - 强调文字颜色 2 2 5 3 2 2" xfId="11791"/>
    <cellStyle name="40% - 强调文字颜色 2 2 5 4" xfId="11792"/>
    <cellStyle name="解释性文本 2 4 2 2 3" xfId="11793"/>
    <cellStyle name="标题 2 10 2" xfId="11794"/>
    <cellStyle name="40% - 强调文字颜色 2 3" xfId="11795"/>
    <cellStyle name="40% - 强调文字颜色 2 3 2 2" xfId="11796"/>
    <cellStyle name="40% - 强调文字颜色 2 3 2 3" xfId="11797"/>
    <cellStyle name="解释性文本 2" xfId="11798"/>
    <cellStyle name="60% - 强调文字颜色 3 2 3 2 2 3 2" xfId="11799"/>
    <cellStyle name="注释 2 10 2 3" xfId="11800"/>
    <cellStyle name="40% - 强调文字颜色 2 3 2 4" xfId="11801"/>
    <cellStyle name="解释性文本 3" xfId="11802"/>
    <cellStyle name="40% - 强调文字颜色 2 3 2 4 4" xfId="11803"/>
    <cellStyle name="解释性文本 3 4" xfId="11804"/>
    <cellStyle name="40% - 强调文字颜色 6 2 2 5 3 2" xfId="11805"/>
    <cellStyle name="40% - 强调文字颜色 2 3 2 5" xfId="11806"/>
    <cellStyle name="常规 4 3 7 3 2" xfId="11807"/>
    <cellStyle name="解释性文本 4" xfId="11808"/>
    <cellStyle name="40% - 强调文字颜色 2 3 3 3" xfId="11809"/>
    <cellStyle name="60% - 强调文字颜色 4 2 4 2 2 2 2" xfId="11810"/>
    <cellStyle name="40% - 强调文字颜色 2 3 3 4" xfId="11811"/>
    <cellStyle name="40% - 强调文字颜色 2 3 4" xfId="11812"/>
    <cellStyle name="常规 2 3 3 3 3 2" xfId="11813"/>
    <cellStyle name="40% - 强调文字颜色 2 3 4 2" xfId="11814"/>
    <cellStyle name="40% - 强调文字颜色 2 3 4 2 2" xfId="11815"/>
    <cellStyle name="汇总 6 3 2 7" xfId="11816"/>
    <cellStyle name="汇总 2 4 2 2 3 2 3" xfId="11817"/>
    <cellStyle name="常规 11 7 4 5" xfId="11818"/>
    <cellStyle name="40% - 强调文字颜色 2 3 4 2 2 2" xfId="11819"/>
    <cellStyle name="60% - 强调文字颜色 4 3 3 3" xfId="11820"/>
    <cellStyle name="差 2 5 5" xfId="11821"/>
    <cellStyle name="差 2 2 5 2" xfId="11822"/>
    <cellStyle name="汇总 2 5 2 3 7" xfId="11823"/>
    <cellStyle name="汇总 2 5 2 3 3 2 2" xfId="11824"/>
    <cellStyle name="常规 2 7 3 5 4" xfId="11825"/>
    <cellStyle name="40% - 强调文字颜色 2 3 4 2 3" xfId="11826"/>
    <cellStyle name="汇总 2 4 2 2 3 2 4" xfId="11827"/>
    <cellStyle name="常规 17 2 6 2" xfId="11828"/>
    <cellStyle name="常规 22 2 6 2" xfId="11829"/>
    <cellStyle name="常规 19 2 2 2 2" xfId="11830"/>
    <cellStyle name="40% - 强调文字颜色 2 3 4 2 4" xfId="11831"/>
    <cellStyle name="常规 24 2 2 2 2" xfId="11832"/>
    <cellStyle name="差 2 2 5 3" xfId="11833"/>
    <cellStyle name="汇总 2 5 2 3 3 2 3" xfId="11834"/>
    <cellStyle name="40% - 强调文字颜色 2 3 4 3" xfId="11835"/>
    <cellStyle name="40% - 强调文字颜色 2 3 4 4" xfId="11836"/>
    <cellStyle name="40% - 强调文字颜色 2 3 5" xfId="11837"/>
    <cellStyle name="40% - 强调文字颜色 2 3 5 2" xfId="11838"/>
    <cellStyle name="40% - 强调文字颜色 2 3 5 2 2" xfId="11839"/>
    <cellStyle name="汇总 2 4 2 2 4 2 3" xfId="11840"/>
    <cellStyle name="40% - 强调文字颜色 2 3 5 2 2 2" xfId="11841"/>
    <cellStyle name="60% - 强调文字颜色 5 3 3 3" xfId="11842"/>
    <cellStyle name="40% - 强调文字颜色 2 3 5 3" xfId="11843"/>
    <cellStyle name="解释性文本 2 4 3 2 2" xfId="11844"/>
    <cellStyle name="60% - 强调文字颜色 5 4 6 2 2" xfId="11845"/>
    <cellStyle name="40% - 强调文字颜色 2 3 5 3 2" xfId="11846"/>
    <cellStyle name="60% - 强调文字颜色 5 2 5 2 2 2 2" xfId="11847"/>
    <cellStyle name="40% - 强调文字颜色 2 3 5 4" xfId="11848"/>
    <cellStyle name="40% - 强调文字颜色 2 3 6 2 2 2" xfId="11849"/>
    <cellStyle name="60% - 强调文字颜色 6 3 3 3" xfId="11850"/>
    <cellStyle name="40% - 强调文字颜色 2 3 6 2 3" xfId="11851"/>
    <cellStyle name="汇总 2 4 2 2 3 2 2 2 2" xfId="11852"/>
    <cellStyle name="60% - 强调文字颜色 4 3 2 3 2" xfId="11853"/>
    <cellStyle name="汇总 2 5 2 3 5 2 2" xfId="11854"/>
    <cellStyle name="40% - 强调文字颜色 2 3 6 3" xfId="11855"/>
    <cellStyle name="40% - 强调文字颜色 2 3 6 3 2" xfId="11856"/>
    <cellStyle name="常规 2 9 2 10" xfId="11857"/>
    <cellStyle name="40% - 强调文字颜色 2 3 6 4" xfId="11858"/>
    <cellStyle name="40% - 强调文字颜色 2 4 2 2" xfId="11859"/>
    <cellStyle name="40% - 强调文字颜色 2 4 2 2 2" xfId="11860"/>
    <cellStyle name="60% - 强调文字颜色 5 5 4 2 4" xfId="11861"/>
    <cellStyle name="40% - 强调文字颜色 2 4 2 2 2 2" xfId="11862"/>
    <cellStyle name="汇总 4 12" xfId="11863"/>
    <cellStyle name="60% - 强调文字颜色 3 2 5 4" xfId="11864"/>
    <cellStyle name="汇总 10" xfId="11865"/>
    <cellStyle name="60% - 强调文字颜色 2 2 3 3 4" xfId="11866"/>
    <cellStyle name="40% - 强调文字颜色 2 4 2 2 2 2 2" xfId="11867"/>
    <cellStyle name="40% - 强调文字颜色 2 4 2 2 2 3" xfId="11868"/>
    <cellStyle name="计算 2 3 3 4 2" xfId="11869"/>
    <cellStyle name="40% - 强调文字颜色 2 4 2 2 2 4" xfId="11870"/>
    <cellStyle name="计算 2 3 3 4 3" xfId="11871"/>
    <cellStyle name="40% - 强调文字颜色 3 4 3 2 2 2" xfId="11872"/>
    <cellStyle name="40% - 强调文字颜色 2 4 2 2 3" xfId="11873"/>
    <cellStyle name="60% - 强调文字颜色 5 2 3 2 3 2 2" xfId="11874"/>
    <cellStyle name="汇总 6 3 3 2 2 2" xfId="11875"/>
    <cellStyle name="40% - 强调文字颜色 2 4 2 2 3 2" xfId="11876"/>
    <cellStyle name="计算 2 10 2 2 3" xfId="11877"/>
    <cellStyle name="汇总 6 3 3 2 2 2 2" xfId="11878"/>
    <cellStyle name="60% - 强调文字颜色 2 2 2 2 2 3" xfId="11879"/>
    <cellStyle name="常规 6 4 2 2 2 2" xfId="11880"/>
    <cellStyle name="40% - 强调文字颜色 2 4 2 3" xfId="11881"/>
    <cellStyle name="常规 6 4 2 2 2 3" xfId="11882"/>
    <cellStyle name="40% - 强调文字颜色 2 4 2 4" xfId="11883"/>
    <cellStyle name="解释性文本 2 2 2 3 2 2 3" xfId="11884"/>
    <cellStyle name="40% - 强调文字颜色 2 4 2 4 2 2" xfId="11885"/>
    <cellStyle name="40% - 强调文字颜色 2 4 2 4 4" xfId="11886"/>
    <cellStyle name="40% - 强调文字颜色 2 4 2 5 2 2" xfId="11887"/>
    <cellStyle name="计算 2 3 12" xfId="11888"/>
    <cellStyle name="40% - 强调文字颜色 4 5 2 2 4" xfId="11889"/>
    <cellStyle name="40% - 强调文字颜色 2 4 2 6" xfId="11890"/>
    <cellStyle name="40% - 强调文字颜色 2 4 3 2" xfId="11891"/>
    <cellStyle name="标题 12" xfId="11892"/>
    <cellStyle name="40% - 强调文字颜色 2 5 2 2 2 2 2 2" xfId="11893"/>
    <cellStyle name="40% - 强调文字颜色 2 4 3 2 2" xfId="11894"/>
    <cellStyle name="标题 12 2" xfId="11895"/>
    <cellStyle name="汇总 2 4 2 3 2 2 3" xfId="11896"/>
    <cellStyle name="40% - 强调文字颜色 2 4 3 2 2 2 2" xfId="11897"/>
    <cellStyle name="计算 2 3 4 7" xfId="11898"/>
    <cellStyle name="60% - 强调文字颜色 3 2 3 3 4" xfId="11899"/>
    <cellStyle name="汇总 2 5 2 4 2 2 2" xfId="11900"/>
    <cellStyle name="标题 3 2 2 2 3 2" xfId="11901"/>
    <cellStyle name="常规 2 8 2 5 4" xfId="11902"/>
    <cellStyle name="40% - 强调文字颜色 2 4 3 2 3" xfId="11903"/>
    <cellStyle name="汇总 6 3 3 3 2 2" xfId="11904"/>
    <cellStyle name="汇总 2 4 2 3 2 2 4" xfId="11905"/>
    <cellStyle name="输出 2 2 7 7" xfId="11906"/>
    <cellStyle name="60% - 强调文字颜色 2 2 3 2 2 3" xfId="11907"/>
    <cellStyle name="输入 2 2 5 4 2" xfId="11908"/>
    <cellStyle name="计算 2 4 3 6" xfId="11909"/>
    <cellStyle name="汇总 2 5 2 4 2 2 2 2" xfId="11910"/>
    <cellStyle name="标题 3 2 2 2 3 2 2" xfId="11911"/>
    <cellStyle name="60% - 强调文字颜色 3 2 4 2 3" xfId="11912"/>
    <cellStyle name="40% - 强调文字颜色 2 4 3 2 3 2" xfId="11913"/>
    <cellStyle name="计算 2 11 2 2 3" xfId="11914"/>
    <cellStyle name="汇总 2 5 2 4 2 2 3" xfId="11915"/>
    <cellStyle name="标题 3 2 2 2 3 3" xfId="11916"/>
    <cellStyle name="常规 2 8 2 5 5" xfId="11917"/>
    <cellStyle name="40% - 强调文字颜色 2 4 3 2 4" xfId="11918"/>
    <cellStyle name="标题 13" xfId="11919"/>
    <cellStyle name="常规 6 4 2 2 3 2" xfId="11920"/>
    <cellStyle name="40% - 强调文字颜色 2 4 3 3" xfId="11921"/>
    <cellStyle name="标题 14" xfId="11922"/>
    <cellStyle name="常规 6 4 2 2 3 3" xfId="11923"/>
    <cellStyle name="40% - 强调文字颜色 2 4 3 4" xfId="11924"/>
    <cellStyle name="40% - 强调文字颜色 2 4 4" xfId="11925"/>
    <cellStyle name="40% - 强调文字颜色 2 4 4 2" xfId="11926"/>
    <cellStyle name="40% - 强调文字颜色 2 4 4 2 2" xfId="11927"/>
    <cellStyle name="汇总 2 4 2 3 3 2 3" xfId="11928"/>
    <cellStyle name="40% - 强调文字颜色 2 4 4 2 2 2" xfId="11929"/>
    <cellStyle name="差 3 2 5 2" xfId="11930"/>
    <cellStyle name="输入 2 3 5 4" xfId="11931"/>
    <cellStyle name="汇总 2 5 2 4 3 2 2" xfId="11932"/>
    <cellStyle name="标题 3 2 2 3 3 2" xfId="11933"/>
    <cellStyle name="40% - 强调文字颜色 2 4 4 2 3" xfId="11934"/>
    <cellStyle name="汇总 2 4 2 3 3 2 4" xfId="11935"/>
    <cellStyle name="40% - 强调文字颜色 2 4 4 3" xfId="11936"/>
    <cellStyle name="标题 4 2 2 6 3" xfId="11937"/>
    <cellStyle name="常规 2 13 6" xfId="11938"/>
    <cellStyle name="常规 3 2 4 7" xfId="11939"/>
    <cellStyle name="输入 2 3 6 3 2" xfId="11940"/>
    <cellStyle name="40% - 强调文字颜色 2 4 4 3 2 2" xfId="11941"/>
    <cellStyle name="40% - 强调文字颜色 2 4 4 4" xfId="11942"/>
    <cellStyle name="40% - 强调文字颜色 2 4 5" xfId="11943"/>
    <cellStyle name="40% - 强调文字颜色 2 4 5 2" xfId="11944"/>
    <cellStyle name="40% - 强调文字颜色 2 4 5 2 2" xfId="11945"/>
    <cellStyle name="汇总 2 4 2 3 4 2 3" xfId="11946"/>
    <cellStyle name="40% - 强调文字颜色 2 4 5 2 2 2" xfId="11947"/>
    <cellStyle name="40% - 强调文字颜色 4 4 2 2 2" xfId="11948"/>
    <cellStyle name="40% - 强调文字颜色 2 4 5 3" xfId="11949"/>
    <cellStyle name="40% - 强调文字颜色 4 4 2 2 2 2" xfId="11950"/>
    <cellStyle name="40% - 强调文字颜色 2 4 5 3 2" xfId="11951"/>
    <cellStyle name="40% - 强调文字颜色 4 4 2 2 3" xfId="11952"/>
    <cellStyle name="40% - 强调文字颜色 2 4 5 4" xfId="11953"/>
    <cellStyle name="标题 1 7" xfId="11954"/>
    <cellStyle name="40% - 强调文字颜色 2 4 6 2 2" xfId="11955"/>
    <cellStyle name="60% - 强调文字颜色 3 5 7" xfId="11956"/>
    <cellStyle name="注释 2 3 3 2 6 2" xfId="11957"/>
    <cellStyle name="标题 4 3 2 2 2 2 2" xfId="11958"/>
    <cellStyle name="计算 2 3 2 4 2 3" xfId="11959"/>
    <cellStyle name="常规 4 2 6 2 2" xfId="11960"/>
    <cellStyle name="40% - 强调文字颜色 2 5 2" xfId="11961"/>
    <cellStyle name="40% - 强调文字颜色 2 5 2 2 3 2 2" xfId="11962"/>
    <cellStyle name="60% - 强调文字颜色 2 3 2 2 2 3 2" xfId="11963"/>
    <cellStyle name="标题 4 8 2 2 2" xfId="11964"/>
    <cellStyle name="检查单元格 2 3 7" xfId="11965"/>
    <cellStyle name="40% - 强调文字颜色 3 4 3" xfId="11966"/>
    <cellStyle name="适中 2 2 2 2 4 2" xfId="11967"/>
    <cellStyle name="汇总 4 2 7 2" xfId="11968"/>
    <cellStyle name="常规 11 5 7 3 3" xfId="11969"/>
    <cellStyle name="40% - 强调文字颜色 2 5 2 4 2 2" xfId="11970"/>
    <cellStyle name="输出 2 3 2 5 2 2 3" xfId="11971"/>
    <cellStyle name="常规 10 2 2 7" xfId="11972"/>
    <cellStyle name="常规 10 2 3 7" xfId="11973"/>
    <cellStyle name="链接单元格 5 2 3 2 2" xfId="11974"/>
    <cellStyle name="40% - 强调文字颜色 2 5 2 4 3 2" xfId="11975"/>
    <cellStyle name="链接单元格 2 2 4 3 2" xfId="11976"/>
    <cellStyle name="40% - 强调文字颜色 2 5 2 4 4" xfId="11977"/>
    <cellStyle name="40% - 强调文字颜色 2 5 2 5 2 2" xfId="11978"/>
    <cellStyle name="警告文本 3 2 5 4" xfId="11979"/>
    <cellStyle name="40% - 强调文字颜色 5 5 2 2 4" xfId="11980"/>
    <cellStyle name="40% - 强调文字颜色 2 5 2 6" xfId="11981"/>
    <cellStyle name="常规 4 3 9 3 3" xfId="11982"/>
    <cellStyle name="常规 6 2 8 2 2 2" xfId="11983"/>
    <cellStyle name="40% - 强调文字颜色 2 5 3 2 2 2 2" xfId="11984"/>
    <cellStyle name="输入 2 2 4 3 2 4" xfId="11985"/>
    <cellStyle name="计算 2 3 2 6 4" xfId="11986"/>
    <cellStyle name="标题 2 2 2 2 3 3 2 2" xfId="11987"/>
    <cellStyle name="汇总 2 5 2 5 2 2 2 2" xfId="11988"/>
    <cellStyle name="标题 3 2 3 2 3 2 2" xfId="11989"/>
    <cellStyle name="60% - 强调文字颜色 4 2 4 2 3" xfId="11990"/>
    <cellStyle name="40% - 强调文字颜色 2 5 3 2 3 2" xfId="11991"/>
    <cellStyle name="常规 2 4 2 2 2" xfId="11992"/>
    <cellStyle name="输出 2 5 4 2 2" xfId="11993"/>
    <cellStyle name="常规 6 4 2 3 3 2" xfId="11994"/>
    <cellStyle name="40% - 强调文字颜色 2 5 3 3" xfId="11995"/>
    <cellStyle name="60% - 强调文字颜色 2 3 2" xfId="11996"/>
    <cellStyle name="计算 2 2 4 3 5" xfId="11997"/>
    <cellStyle name="40% - 强调文字颜色 2 5 6 2 2" xfId="11998"/>
    <cellStyle name="常规 19 6 4" xfId="11999"/>
    <cellStyle name="输入 2 5 2 3 2 2" xfId="12000"/>
    <cellStyle name="汇总 3 2 2 5 2" xfId="12001"/>
    <cellStyle name="40% - 强调文字颜色 2 6 5" xfId="12002"/>
    <cellStyle name="输入 2 5 3 2" xfId="12003"/>
    <cellStyle name="常规 2 8 5 3 2" xfId="12004"/>
    <cellStyle name="40% - 强调文字颜色 3 3 3 2 2" xfId="12005"/>
    <cellStyle name="汇总 2 2 4 2 2 6" xfId="12006"/>
    <cellStyle name="注释 2 3 3 3 3" xfId="12007"/>
    <cellStyle name="汇总 4 2 6 2 2 2" xfId="12008"/>
    <cellStyle name="汇总 2 4 3 2 2 2 3" xfId="12009"/>
    <cellStyle name="40% - 强调文字颜色 3 2" xfId="12010"/>
    <cellStyle name="40% - 强调文字颜色 4 3 2 3" xfId="12011"/>
    <cellStyle name="40% - 强调文字颜色 3 2 10 2" xfId="12012"/>
    <cellStyle name="常规 3 2 2 7 3 2" xfId="12013"/>
    <cellStyle name="解释性文本 2 3 4 3" xfId="12014"/>
    <cellStyle name="40% - 强调文字颜色 4 3 2 4" xfId="12015"/>
    <cellStyle name="40% - 强调文字颜色 3 2 10 3" xfId="12016"/>
    <cellStyle name="解释性文本 2 3 4 4" xfId="12017"/>
    <cellStyle name="40% - 强调文字颜色 4 3 2 5" xfId="12018"/>
    <cellStyle name="常规 4 5 7 3 2" xfId="12019"/>
    <cellStyle name="40% - 强调文字颜色 3 2 10 4" xfId="12020"/>
    <cellStyle name="解释性文本 2 3 4 5" xfId="12021"/>
    <cellStyle name="常规 7 9 3 2" xfId="12022"/>
    <cellStyle name="40% - 强调文字颜色 4 3 3 3" xfId="12023"/>
    <cellStyle name="常规 2 3 2 5" xfId="12024"/>
    <cellStyle name="输出 2 4 4 5" xfId="12025"/>
    <cellStyle name="40% - 强调文字颜色 3 2 11 2" xfId="12026"/>
    <cellStyle name="解释性文本 2 3 5 3" xfId="12027"/>
    <cellStyle name="40% - 强调文字颜色 4 3 3 3 2" xfId="12028"/>
    <cellStyle name="常规 2 3 2 5 2" xfId="12029"/>
    <cellStyle name="汇总 2 2 2 6" xfId="12030"/>
    <cellStyle name="40% - 强调文字颜色 3 2 11 2 2" xfId="12031"/>
    <cellStyle name="解释性文本 2 3 5 3 2" xfId="12032"/>
    <cellStyle name="输入 2 4 2 3 3" xfId="12033"/>
    <cellStyle name="汇总 5 2 2 2 4 2" xfId="12034"/>
    <cellStyle name="40% - 强调文字颜色 3 2 12" xfId="12035"/>
    <cellStyle name="常规 3 2 2 7 5" xfId="12036"/>
    <cellStyle name="40% - 强调文字颜色 3 3 3 2 2 2 2" xfId="12037"/>
    <cellStyle name="注释 2 3 3 3 3 2 2" xfId="12038"/>
    <cellStyle name="60% - 强调文字颜色 4 2 7 2" xfId="12039"/>
    <cellStyle name="输出 2 3 2 6 3 3" xfId="12040"/>
    <cellStyle name="40% - 强调文字颜色 3 2 2 2" xfId="12041"/>
    <cellStyle name="常规 11 4 2 6 2 4" xfId="12042"/>
    <cellStyle name="60% - 强调文字颜色 4 2 7 2 2" xfId="12043"/>
    <cellStyle name="适中 2 3 5 2 3" xfId="12044"/>
    <cellStyle name="40% - 强调文字颜色 3 2 2 2 2" xfId="12045"/>
    <cellStyle name="注释 2 2 2 3 3" xfId="12046"/>
    <cellStyle name="60% - 强调文字颜色 5 4 2 3 2 3" xfId="12047"/>
    <cellStyle name="40% - 强调文字颜色 3 2 2 2 2 2" xfId="12048"/>
    <cellStyle name="注释 2 2 2 3 3 2" xfId="12049"/>
    <cellStyle name="60% - 强调文字颜色 5 4 2 3 2 3 2" xfId="12050"/>
    <cellStyle name="注释 2 2 2 3 3 2 2" xfId="12051"/>
    <cellStyle name="检查单元格 3 6" xfId="12052"/>
    <cellStyle name="40% - 强调文字颜色 3 2 2 2 2 2 2" xfId="12053"/>
    <cellStyle name="标题 5 2 13" xfId="12054"/>
    <cellStyle name="注释 2 2 2 3 3 2 2 2" xfId="12055"/>
    <cellStyle name="检查单元格 3 6 2" xfId="12056"/>
    <cellStyle name="40% - 强调文字颜色 3 2 2 2 2 2 2 2" xfId="12057"/>
    <cellStyle name="常规 11 5 2 3 4 3 3" xfId="12058"/>
    <cellStyle name="注释 2 2 2 3 3 2 2 2 2" xfId="12059"/>
    <cellStyle name="检查单元格 3 6 2 2" xfId="12060"/>
    <cellStyle name="40% - 强调文字颜色 3 2 2 2 2 2 2 2 2" xfId="12061"/>
    <cellStyle name="注释 2 2 2 3 3 2 3" xfId="12062"/>
    <cellStyle name="检查单元格 3 7" xfId="12063"/>
    <cellStyle name="40% - 强调文字颜色 3 2 2 2 2 2 3" xfId="12064"/>
    <cellStyle name="标题 5 2 14" xfId="12065"/>
    <cellStyle name="注释 2 2 2 3 3 2 3 2" xfId="12066"/>
    <cellStyle name="检查单元格 3 7 2" xfId="12067"/>
    <cellStyle name="40% - 强调文字颜色 3 2 2 2 2 2 3 2" xfId="12068"/>
    <cellStyle name="60% - 强调文字颜色 4 10" xfId="12069"/>
    <cellStyle name="40% - 强调文字颜色 3 2 2 2 2 4" xfId="12070"/>
    <cellStyle name="标题 2 6 4 3" xfId="12071"/>
    <cellStyle name="注释 2 2 2 3 3 4" xfId="12072"/>
    <cellStyle name="40% - 强调文字颜色 4 2 3 2 2 2" xfId="12073"/>
    <cellStyle name="注释 3 2 3 3 3 2" xfId="12074"/>
    <cellStyle name="适中 2 3 5 2 4" xfId="12075"/>
    <cellStyle name="40% - 强调文字颜色 3 2 2 2 3" xfId="12076"/>
    <cellStyle name="注释 2 2 2 3 4" xfId="12077"/>
    <cellStyle name="40% - 强调文字颜色 3 2 2 2 3 2" xfId="12078"/>
    <cellStyle name="注释 2 2 2 3 4 2" xfId="12079"/>
    <cellStyle name="40% - 强调文字颜色 3 2 2 2 3 2 2" xfId="12080"/>
    <cellStyle name="注释 2 2 2 3 4 2 2" xfId="12081"/>
    <cellStyle name="标题 11" xfId="12082"/>
    <cellStyle name="40% - 强调文字颜色 3 2 2 2 3 2 2 2" xfId="12083"/>
    <cellStyle name="注释 2 2 2 3 4 2 2 2" xfId="12084"/>
    <cellStyle name="40% - 强调文字颜色 6 5 5 4" xfId="12085"/>
    <cellStyle name="标题 11 2" xfId="12086"/>
    <cellStyle name="输入 2 9 2 2 4" xfId="12087"/>
    <cellStyle name="常规 7 6 6" xfId="12088"/>
    <cellStyle name="40% - 强调文字颜色 3 2 2 2 3 2 2 2 2" xfId="12089"/>
    <cellStyle name="输入 2 2 4 3" xfId="12090"/>
    <cellStyle name="注释 2 2 2 3 4 2 2 2 2" xfId="12091"/>
    <cellStyle name="常规 2 8 2 4 3" xfId="12092"/>
    <cellStyle name="40% - 强调文字颜色 3 2 2 2 3 2 3" xfId="12093"/>
    <cellStyle name="注释 2 2 2 3 4 2 3" xfId="12094"/>
    <cellStyle name="40% - 强调文字颜色 3 2 2 2 3 2 4" xfId="12095"/>
    <cellStyle name="注释 2 2 2 3 4 2 4" xfId="12096"/>
    <cellStyle name="40% - 强调文字颜色 3 3 2 3 3 2 2" xfId="12097"/>
    <cellStyle name="注释 2 3 2 4 4 2 2" xfId="12098"/>
    <cellStyle name="常规 11 4 4 4 2 2" xfId="12099"/>
    <cellStyle name="40% - 强调文字颜色 3 2 2 2 3 3" xfId="12100"/>
    <cellStyle name="标题 2 6 5 2" xfId="12101"/>
    <cellStyle name="注释 2 2 2 3 4 3" xfId="12102"/>
    <cellStyle name="常规 11 4 4 4 2 2 2" xfId="12103"/>
    <cellStyle name="40% - 强调文字颜色 3 2 2 2 3 3 2" xfId="12104"/>
    <cellStyle name="标题 2 6 5 2 2" xfId="12105"/>
    <cellStyle name="注释 2 2 2 3 4 3 2" xfId="12106"/>
    <cellStyle name="常规 11 4 4 4 2 2 2 2" xfId="12107"/>
    <cellStyle name="40% - 强调文字颜色 3 2 2 2 3 3 2 2" xfId="12108"/>
    <cellStyle name="注释 2 2 2 3 4 3 2 2" xfId="12109"/>
    <cellStyle name="常规 3 2 5 2 3 3" xfId="12110"/>
    <cellStyle name="常规 11 4 4 4 2 3" xfId="12111"/>
    <cellStyle name="40% - 强调文字颜色 4 2 3 2 3 2" xfId="12112"/>
    <cellStyle name="注释 3 2 3 3 4 2" xfId="12113"/>
    <cellStyle name="汇总 2 5 4 2 2 2 2 2" xfId="12114"/>
    <cellStyle name="40% - 强调文字颜色 3 2 2 2 3 4" xfId="12115"/>
    <cellStyle name="注释 2 2 2 3 4 4" xfId="12116"/>
    <cellStyle name="40% - 强调文字颜色 3 2 2 2 4" xfId="12117"/>
    <cellStyle name="注释 2 2 2 3 5" xfId="12118"/>
    <cellStyle name="40% - 强调文字颜色 3 2 2 2 4 2" xfId="12119"/>
    <cellStyle name="注释 2 2 2 3 5 2" xfId="12120"/>
    <cellStyle name="40% - 强调文字颜色 3 2 2 2 4 2 2 2" xfId="12121"/>
    <cellStyle name="注释 2 2 2 3 5 2 2 2" xfId="12122"/>
    <cellStyle name="常规 5 4 2 2 3 2" xfId="12123"/>
    <cellStyle name="常规 11 4 4 4 3 2" xfId="12124"/>
    <cellStyle name="40% - 强调文字颜色 3 2 2 2 4 3" xfId="12125"/>
    <cellStyle name="注释 2 2 2 3 5 3" xfId="12126"/>
    <cellStyle name="40% - 强调文字颜色 3 2 2 2 4 3 2" xfId="12127"/>
    <cellStyle name="常规 11 5 2 2 2 8" xfId="12128"/>
    <cellStyle name="注释 2 2 2 3 5 3 2" xfId="12129"/>
    <cellStyle name="常规 5 4 2 3 3" xfId="12130"/>
    <cellStyle name="常规 11 4 4 4 3 2 2" xfId="12131"/>
    <cellStyle name="常规 11 4 4 4 3 3" xfId="12132"/>
    <cellStyle name="40% - 强调文字颜色 3 2 2 2 4 4" xfId="12133"/>
    <cellStyle name="注释 2 2 2 3 5 4" xfId="12134"/>
    <cellStyle name="40% - 强调文字颜色 3 2 2 2 5" xfId="12135"/>
    <cellStyle name="注释 2 2 2 3 6" xfId="12136"/>
    <cellStyle name="40% - 强调文字颜色 3 2 2 2 5 2" xfId="12137"/>
    <cellStyle name="注释 2 2 2 3 6 2" xfId="12138"/>
    <cellStyle name="40% - 强调文字颜色 3 2 2 2 5 2 2" xfId="12139"/>
    <cellStyle name="注释 2 2 2 3 6 2 2" xfId="12140"/>
    <cellStyle name="常规 5 4 3 2 3" xfId="12141"/>
    <cellStyle name="40% - 强调文字颜色 3 2 2 2 6" xfId="12142"/>
    <cellStyle name="注释 2 2 2 3 7" xfId="12143"/>
    <cellStyle name="40% - 强调文字颜色 3 2 2 3" xfId="12144"/>
    <cellStyle name="常规 11 4 2 6 2 5" xfId="12145"/>
    <cellStyle name="40% - 强调文字颜色 5 2 2 4 3 2" xfId="12146"/>
    <cellStyle name="适中 2 3 5 3 3" xfId="12147"/>
    <cellStyle name="40% - 强调文字颜色 3 2 2 3 2" xfId="12148"/>
    <cellStyle name="注释 2 2 2 4 3" xfId="12149"/>
    <cellStyle name="40% - 强调文字颜色 5 2 2 4 3 2 2" xfId="12150"/>
    <cellStyle name="40% - 强调文字颜色 3 2 2 3 2 2 2" xfId="12151"/>
    <cellStyle name="注释 2 2 2 4 3 2 2" xfId="12152"/>
    <cellStyle name="40% - 强调文字颜色 3 2 2 3 4" xfId="12153"/>
    <cellStyle name="注释 2 2 2 4 5" xfId="12154"/>
    <cellStyle name="百分比 2 2 5 3 2" xfId="12155"/>
    <cellStyle name="40% - 强调文字颜色 3 2 2 4" xfId="12156"/>
    <cellStyle name="百分比 2 2 5 3 2 2" xfId="12157"/>
    <cellStyle name="40% - 强调文字颜色 3 2 2 4 2" xfId="12158"/>
    <cellStyle name="注释 2 2 2 5 3" xfId="12159"/>
    <cellStyle name="40% - 强调文字颜色 3 2 2 4 2 2" xfId="12160"/>
    <cellStyle name="注释 2 2 2 5 3 2" xfId="12161"/>
    <cellStyle name="40% - 强调文字颜色 3 2 2 4 2 2 2" xfId="12162"/>
    <cellStyle name="注释 2 2 2 5 3 2 2" xfId="12163"/>
    <cellStyle name="40% - 强调文字颜色 3 2 2 4 2 2 2 2" xfId="12164"/>
    <cellStyle name="40% - 强调文字颜色 3 2 2 4 2 3 2" xfId="12165"/>
    <cellStyle name="40% - 强调文字颜色 3 2 2 4 3" xfId="12166"/>
    <cellStyle name="注释 2 2 2 5 4" xfId="12167"/>
    <cellStyle name="40% - 强调文字颜色 3 2 2 4 3 2" xfId="12168"/>
    <cellStyle name="注释 2 2 2 5 4 2" xfId="12169"/>
    <cellStyle name="40% - 强调文字颜色 3 2 2 4 3 2 2" xfId="12170"/>
    <cellStyle name="输出 2 2 3 10" xfId="12171"/>
    <cellStyle name="40% - 强调文字颜色 3 2 2 4 4" xfId="12172"/>
    <cellStyle name="注释 2 2 2 5 5" xfId="12173"/>
    <cellStyle name="40% - 强调文字颜色 6 2 3 4 3 2" xfId="12174"/>
    <cellStyle name="40% - 强调文字颜色 3 2 2 5" xfId="12175"/>
    <cellStyle name="常规 4 4 6 3 2" xfId="12176"/>
    <cellStyle name="40% - 强调文字颜色 3 2 2 5 2" xfId="12177"/>
    <cellStyle name="注释 2 2 2 6 3" xfId="12178"/>
    <cellStyle name="40% - 强调文字颜色 3 2 2 5 2 2" xfId="12179"/>
    <cellStyle name="注释 2 2 2 6 3 2" xfId="12180"/>
    <cellStyle name="40% - 强调文字颜色 3 2 2 5 2 2 2" xfId="12181"/>
    <cellStyle name="40% - 强调文字颜色 3 2 2 5 3" xfId="12182"/>
    <cellStyle name="注释 2 2 2 6 4" xfId="12183"/>
    <cellStyle name="40% - 强调文字颜色 3 2 2 5 3 2" xfId="12184"/>
    <cellStyle name="40% - 强调文字颜色 3 2 2 5 4" xfId="12185"/>
    <cellStyle name="注释 2 2 2 6 5" xfId="12186"/>
    <cellStyle name="百分比 2 2 2 2" xfId="12187"/>
    <cellStyle name="40% - 强调文字颜色 3 2 2 6" xfId="12188"/>
    <cellStyle name="强调文字颜色 6 2 3 6 2" xfId="12189"/>
    <cellStyle name="百分比 2 2 2 2 2" xfId="12190"/>
    <cellStyle name="40% - 强调文字颜色 3 2 2 6 2" xfId="12191"/>
    <cellStyle name="注释 2 2 2 7 3" xfId="12192"/>
    <cellStyle name="百分比 2 2 2 2 2 2" xfId="12193"/>
    <cellStyle name="40% - 强调文字颜色 3 2 2 6 2 2" xfId="12194"/>
    <cellStyle name="注释 2 2 2 7 3 2" xfId="12195"/>
    <cellStyle name="百分比 2 2 2 3" xfId="12196"/>
    <cellStyle name="40% - 强调文字颜色 3 2 2 7" xfId="12197"/>
    <cellStyle name="40% - 强调文字颜色 3 2 3 2" xfId="12198"/>
    <cellStyle name="常规 11 4 2 6 3 4" xfId="12199"/>
    <cellStyle name="适中 2 2 2 2 2 2 2" xfId="12200"/>
    <cellStyle name="汇总 4 2 5 2 2" xfId="12201"/>
    <cellStyle name="40% - 强调文字颜色 3 2 3 2 2" xfId="12202"/>
    <cellStyle name="汇总 2 2 3 2 2 6" xfId="12203"/>
    <cellStyle name="注释 2 2 3 3 3" xfId="12204"/>
    <cellStyle name="汇总 4 2 5 2 2 2" xfId="12205"/>
    <cellStyle name="40% - 强调文字颜色 3 2 3 2 2 2 2" xfId="12206"/>
    <cellStyle name="注释 2 2 3 3 3 2 2" xfId="12207"/>
    <cellStyle name="常规 2 18 2 2 3 3" xfId="12208"/>
    <cellStyle name="40% - 强调文字颜色 3 2 3 2 2 2 2 2" xfId="12209"/>
    <cellStyle name="常规 2 2 2 2" xfId="12210"/>
    <cellStyle name="输出 2 3 4 2" xfId="12211"/>
    <cellStyle name="40% - 强调文字颜色 3 2 3 2 2 3 2" xfId="12212"/>
    <cellStyle name="标题 3 6 4 2 2" xfId="12213"/>
    <cellStyle name="常规 2 2 3" xfId="12214"/>
    <cellStyle name="40% - 强调文字颜色 4 2 4 2 2 2" xfId="12215"/>
    <cellStyle name="输出 2 3 5" xfId="12216"/>
    <cellStyle name="40% - 强调文字颜色 3 2 3 2 2 4" xfId="12217"/>
    <cellStyle name="汇总 2 3 2 6 2 2 2 2" xfId="12218"/>
    <cellStyle name="标题 3 6 4 3" xfId="12219"/>
    <cellStyle name="注释 2 2 3 3 3 4" xfId="12220"/>
    <cellStyle name="40% - 强调文字颜色 3 2 3 2 3" xfId="12221"/>
    <cellStyle name="汇总 2 2 3 2 2 7" xfId="12222"/>
    <cellStyle name="输入 2 13 2" xfId="12223"/>
    <cellStyle name="注释 2 2 3 3 4" xfId="12224"/>
    <cellStyle name="汇总 4 2 5 2 2 3" xfId="12225"/>
    <cellStyle name="警告文本 2 2 2 2 5" xfId="12226"/>
    <cellStyle name="40% - 强调文字颜色 3 2 3 2 3 2 2" xfId="12227"/>
    <cellStyle name="输入 2 13 2 2 2" xfId="12228"/>
    <cellStyle name="40% - 强调文字颜色 3 2 3 2 4" xfId="12229"/>
    <cellStyle name="输入 2 13 3" xfId="12230"/>
    <cellStyle name="注释 2 2 3 3 5" xfId="12231"/>
    <cellStyle name="百分比 2 10 2" xfId="12232"/>
    <cellStyle name="40% - 强调文字颜色 3 2 3 3" xfId="12233"/>
    <cellStyle name="适中 2 2 2 2 2 2 3" xfId="12234"/>
    <cellStyle name="汇总 4 2 5 2 3" xfId="12235"/>
    <cellStyle name="40% - 强调文字颜色 3 2 3 3 2 2 2" xfId="12236"/>
    <cellStyle name="注释 2 2 3 4 3 2 2" xfId="12237"/>
    <cellStyle name="常规 2 19 2 2 3 3" xfId="12238"/>
    <cellStyle name="40% - 强调文字颜色 3 2 3 3 2 2 2 2" xfId="12239"/>
    <cellStyle name="40% - 强调文字颜色 3 2 3 3 2 3 2" xfId="12240"/>
    <cellStyle name="40% - 强调文字颜色 3 2 3 3 2 4" xfId="12241"/>
    <cellStyle name="汇总 2 3 2 6 2 3 2 2" xfId="12242"/>
    <cellStyle name="注释 2 2 3 4 3 4" xfId="12243"/>
    <cellStyle name="40% - 强调文字颜色 4 2 4 3 2 2" xfId="12244"/>
    <cellStyle name="常规 3 2 3" xfId="12245"/>
    <cellStyle name="输出 3 3 5" xfId="12246"/>
    <cellStyle name="输入 2 14 2 2" xfId="12247"/>
    <cellStyle name="链接单元格 2 2 2 2 4" xfId="12248"/>
    <cellStyle name="40% - 强调文字颜色 3 2 3 3 3 2" xfId="12249"/>
    <cellStyle name="注释 2 2 3 4 4 2" xfId="12250"/>
    <cellStyle name="输入 2 14 2 2 2" xfId="12251"/>
    <cellStyle name="链接单元格 2 2 2 2 4 2" xfId="12252"/>
    <cellStyle name="警告文本 2 3 2 2 5" xfId="12253"/>
    <cellStyle name="40% - 强调文字颜色 3 2 3 3 3 2 2" xfId="12254"/>
    <cellStyle name="40% - 强调文字颜色 3 2 3 4 2 2 2" xfId="12255"/>
    <cellStyle name="常规 5 4" xfId="12256"/>
    <cellStyle name="标题 2 2 10 4" xfId="12257"/>
    <cellStyle name="输出 4 4 3" xfId="12258"/>
    <cellStyle name="输入 2 15 2 2" xfId="12259"/>
    <cellStyle name="链接单元格 2 2 3 2 4" xfId="12260"/>
    <cellStyle name="40% - 强调文字颜色 3 2 3 4 3 2" xfId="12261"/>
    <cellStyle name="40% - 强调文字颜色 4 3 4 2 2 2" xfId="12262"/>
    <cellStyle name="40% - 强调文字颜色 3 2 4" xfId="12263"/>
    <cellStyle name="常规 2 3 3 4 2 2" xfId="12264"/>
    <cellStyle name="适中 2 2 2 2 2 3" xfId="12265"/>
    <cellStyle name="汇总 4 2 5 3" xfId="12266"/>
    <cellStyle name="40% - 强调文字颜色 4 3 4 2 2 2 2" xfId="12267"/>
    <cellStyle name="40% - 强调文字颜色 3 2 4 2" xfId="12268"/>
    <cellStyle name="适中 2 2 2 2 2 3 2" xfId="12269"/>
    <cellStyle name="汇总 4 2 5 3 2" xfId="12270"/>
    <cellStyle name="40% - 强调文字颜色 3 2 4 2 2" xfId="12271"/>
    <cellStyle name="汇总 2 2 3 3 2 6" xfId="12272"/>
    <cellStyle name="注释 2 2 4 3 3" xfId="12273"/>
    <cellStyle name="汇总 4 2 5 3 2 2" xfId="12274"/>
    <cellStyle name="40% - 强调文字颜色 3 2 4 2 2 2 2" xfId="12275"/>
    <cellStyle name="注释 2 2 4 3 3 2 2" xfId="12276"/>
    <cellStyle name="汇总 2 4 6 2" xfId="12277"/>
    <cellStyle name="40% - 强调文字颜色 4 2 12" xfId="12278"/>
    <cellStyle name="40% - 强调文字颜色 3 2 4 2 3" xfId="12279"/>
    <cellStyle name="注释 2 2 4 3 4" xfId="12280"/>
    <cellStyle name="40% - 强调文字颜色 3 2 4 2 3 2" xfId="12281"/>
    <cellStyle name="注释 2 2 4 3 4 2" xfId="12282"/>
    <cellStyle name="40% - 强调文字颜色 3 2 4 2 4" xfId="12283"/>
    <cellStyle name="注释 2 2 4 3 5" xfId="12284"/>
    <cellStyle name="40% - 强调文字颜色 3 2 4 3" xfId="12285"/>
    <cellStyle name="常规 11 4 2 3 2 2 2 2 2 2" xfId="12286"/>
    <cellStyle name="汇总 4 2 5 3 3" xfId="12287"/>
    <cellStyle name="强调文字颜色 4 3 2 3 2 2 2" xfId="12288"/>
    <cellStyle name="40% - 强调文字颜色 3 2 4 3 2" xfId="12289"/>
    <cellStyle name="注释 2 2 4 4 3" xfId="12290"/>
    <cellStyle name="40% - 强调文字颜色 3 2 5 2" xfId="12291"/>
    <cellStyle name="汇总 4 2 5 4 2" xfId="12292"/>
    <cellStyle name="常规 11 6 3 6" xfId="12293"/>
    <cellStyle name="汇总 2 5 2 2 5 3" xfId="12294"/>
    <cellStyle name="常规 2 7 3 4 2 3" xfId="12295"/>
    <cellStyle name="链接单元格 2 6 2" xfId="12296"/>
    <cellStyle name="60% - 强调文字颜色 4 2 2 4" xfId="12297"/>
    <cellStyle name="40% - 强调文字颜色 3 2 5 2 2" xfId="12298"/>
    <cellStyle name="注释 2 2 5 3 3" xfId="12299"/>
    <cellStyle name="常规 11 6 3 6 2" xfId="12300"/>
    <cellStyle name="链接单元格 2 6 2 2" xfId="12301"/>
    <cellStyle name="60% - 强调文字颜色 4 2 2 4 2" xfId="12302"/>
    <cellStyle name="40% - 强调文字颜色 3 2 5 2 2 2" xfId="12303"/>
    <cellStyle name="注释 2 2 5 3 3 2" xfId="12304"/>
    <cellStyle name="链接单元格 2 6 2 2 2" xfId="12305"/>
    <cellStyle name="60% - 强调文字颜色 4 2 2 4 2 2" xfId="12306"/>
    <cellStyle name="40% - 强调文字颜色 3 2 5 2 2 2 2" xfId="12307"/>
    <cellStyle name="注释 2 2 5 3 3 2 2" xfId="12308"/>
    <cellStyle name="常规 11 6 3 7" xfId="12309"/>
    <cellStyle name="链接单元格 2 6 3" xfId="12310"/>
    <cellStyle name="60% - 强调文字颜色 4 2 2 5" xfId="12311"/>
    <cellStyle name="注释 2 3 5 2 2 2" xfId="12312"/>
    <cellStyle name="40% - 强调文字颜色 3 2 5 2 3" xfId="12313"/>
    <cellStyle name="注释 2 2 5 3 4" xfId="12314"/>
    <cellStyle name="链接单元格 2 6 3 2" xfId="12315"/>
    <cellStyle name="60% - 强调文字颜色 4 2 2 5 2" xfId="12316"/>
    <cellStyle name="注释 2 3 5 2 2 2 2" xfId="12317"/>
    <cellStyle name="40% - 强调文字颜色 3 2 5 2 3 2" xfId="12318"/>
    <cellStyle name="注释 2 2 5 3 4 2" xfId="12319"/>
    <cellStyle name="常规 11 6 3 8" xfId="12320"/>
    <cellStyle name="输出 2 2 2 4 2 2 2 2" xfId="12321"/>
    <cellStyle name="常规 10 2 2 4 2" xfId="12322"/>
    <cellStyle name="链接单元格 2 6 4" xfId="12323"/>
    <cellStyle name="60% - 强调文字颜色 4 2 2 6" xfId="12324"/>
    <cellStyle name="注释 2 3 5 2 2 3" xfId="12325"/>
    <cellStyle name="40% - 强调文字颜色 3 2 5 2 4" xfId="12326"/>
    <cellStyle name="注释 2 2 5 3 5" xfId="12327"/>
    <cellStyle name="警告文本 2 8 2" xfId="12328"/>
    <cellStyle name="40% - 强调文字颜色 3 2 5 3" xfId="12329"/>
    <cellStyle name="解释性文本 2 5 2 2 2" xfId="12330"/>
    <cellStyle name="60% - 强调文字颜色 5 5 5 2 2" xfId="12331"/>
    <cellStyle name="强调文字颜色 4 2 2 2 2 3 4" xfId="12332"/>
    <cellStyle name="40% - 强调文字颜色 3 2 5 3 2" xfId="12333"/>
    <cellStyle name="注释 2 2 5 4 3" xfId="12334"/>
    <cellStyle name="60% - 强调文字颜色 5 5 5 2 2 2" xfId="12335"/>
    <cellStyle name="常规 11 6 4 6" xfId="12336"/>
    <cellStyle name="链接单元格 2 7 2" xfId="12337"/>
    <cellStyle name="60% - 强调文字颜色 4 2 3 4" xfId="12338"/>
    <cellStyle name="40% - 强调文字颜色 3 3 3 2 3" xfId="12339"/>
    <cellStyle name="汇总 2 2 4 2 2 7" xfId="12340"/>
    <cellStyle name="注释 2 3 3 3 4" xfId="12341"/>
    <cellStyle name="40% - 强调文字颜色 3 3" xfId="12342"/>
    <cellStyle name="40% - 强调文字颜色 3 3 10" xfId="12343"/>
    <cellStyle name="常规 11 5 3 3 3 4" xfId="12344"/>
    <cellStyle name="输出 2 9 3 5" xfId="12345"/>
    <cellStyle name="汇总 5 3 2 2 2" xfId="12346"/>
    <cellStyle name="40% - 强调文字颜色 3 3 10 2" xfId="12347"/>
    <cellStyle name="常规 6 7 5" xfId="12348"/>
    <cellStyle name="40% - 强调文字颜色 3 3 10 2 2" xfId="12349"/>
    <cellStyle name="40% - 强调文字颜色 3 3 3 2 3 2" xfId="12350"/>
    <cellStyle name="注释 2 3 3 3 4 2" xfId="12351"/>
    <cellStyle name="60% - 强调文字颜色 4 3 7" xfId="12352"/>
    <cellStyle name="40% - 强调文字颜色 3 3 2" xfId="12353"/>
    <cellStyle name="40% - 强调文字颜色 3 3 2 2" xfId="12354"/>
    <cellStyle name="常规 11 4 2 7 2 4" xfId="12355"/>
    <cellStyle name="链接单元格 2 2 2 8" xfId="12356"/>
    <cellStyle name="40% - 强调文字颜色 3 3 2 2 2" xfId="12357"/>
    <cellStyle name="注释 2 3 2 3 3" xfId="12358"/>
    <cellStyle name="60% - 强调文字颜色 5 5 2 3 2 3" xfId="12359"/>
    <cellStyle name="40% - 强调文字颜色 3 3 2 2 2 2" xfId="12360"/>
    <cellStyle name="注释 2 3 2 3 3 2" xfId="12361"/>
    <cellStyle name="60% - 强调文字颜色 5 5 2 3 2 3 2" xfId="12362"/>
    <cellStyle name="常规 27 2 4" xfId="12363"/>
    <cellStyle name="常规 32 2 4" xfId="12364"/>
    <cellStyle name="40% - 强调文字颜色 3 3 2 2 2 2 2" xfId="12365"/>
    <cellStyle name="注释 2 3 2 3 3 2 2" xfId="12366"/>
    <cellStyle name="常规 11 2 2 2 5" xfId="12367"/>
    <cellStyle name="常规 12 3 3 4" xfId="12368"/>
    <cellStyle name="注释 2 3 2 3 3 2 2 2" xfId="12369"/>
    <cellStyle name="好 4 2 3 3 4" xfId="12370"/>
    <cellStyle name="40% - 强调文字颜色 3 3 2 2 2 2 2 2" xfId="12371"/>
    <cellStyle name="40% - 强调文字颜色 3 3 2 2 3" xfId="12372"/>
    <cellStyle name="注释 2 3 2 3 4" xfId="12373"/>
    <cellStyle name="汇总 6 4 2 2 2 2" xfId="12374"/>
    <cellStyle name="40% - 强调文字颜色 3 3 2 2 3 2" xfId="12375"/>
    <cellStyle name="注释 2 3 2 3 4 2" xfId="12376"/>
    <cellStyle name="40% - 强调文字颜色 3 3 2 2 3 2 2" xfId="12377"/>
    <cellStyle name="注释 2 3 2 3 4 2 2" xfId="12378"/>
    <cellStyle name="40% - 强调文字颜色 3 3 2 2 4" xfId="12379"/>
    <cellStyle name="注释 2 3 2 3 5" xfId="12380"/>
    <cellStyle name="40% - 强调文字颜色 3 3 2 3" xfId="12381"/>
    <cellStyle name="检查单元格 2 2 6 3" xfId="12382"/>
    <cellStyle name="40% - 强调文字颜色 5 2 2 5 3 2" xfId="12383"/>
    <cellStyle name="常规 12 2 2 2 5" xfId="12384"/>
    <cellStyle name="好 5 2 3 2 2 3" xfId="12385"/>
    <cellStyle name="注释 2 3 2 4 3 2 2 2" xfId="12386"/>
    <cellStyle name="好 5 2 3 3 4" xfId="12387"/>
    <cellStyle name="40% - 强调文字颜色 3 3 2 3 2 2 2 2" xfId="12388"/>
    <cellStyle name="40% - 强调文字颜色 4 3 3 3 2 2" xfId="12389"/>
    <cellStyle name="常规 10 8 3" xfId="12390"/>
    <cellStyle name="40% - 强调文字颜色 3 3 2 3 2 4" xfId="12391"/>
    <cellStyle name="注释 2 3 2 4 3 4" xfId="12392"/>
    <cellStyle name="输出 2 7 2 2 2 2 2" xfId="12393"/>
    <cellStyle name="40% - 强调文字颜色 3 3 2 3 3 2" xfId="12394"/>
    <cellStyle name="注释 2 3 2 4 4 2" xfId="12395"/>
    <cellStyle name="60% - 强调文字颜色 3 2 3 3 2 3 2" xfId="12396"/>
    <cellStyle name="百分比 2 2 6 3 2" xfId="12397"/>
    <cellStyle name="检查单元格 2 2 6 4" xfId="12398"/>
    <cellStyle name="40% - 强调文字颜色 3 3 2 4" xfId="12399"/>
    <cellStyle name="40% - 强调文字颜色 3 3 2 4 2 2 2" xfId="12400"/>
    <cellStyle name="差 3 2 2" xfId="12401"/>
    <cellStyle name="注释 2 3 2 5 3 2 2" xfId="12402"/>
    <cellStyle name="40% - 强调文字颜色 3 3 2 4 3 2" xfId="12403"/>
    <cellStyle name="差 4 2" xfId="12404"/>
    <cellStyle name="注释 2 3 2 5 4 2" xfId="12405"/>
    <cellStyle name="40% - 强调文字颜色 3 3 2 5" xfId="12406"/>
    <cellStyle name="常规 4 4 7 3 2" xfId="12407"/>
    <cellStyle name="60% - 强调文字颜色 1 6 3 5" xfId="12408"/>
    <cellStyle name="40% - 强调文字颜色 3 3 2 5 2 2" xfId="12409"/>
    <cellStyle name="注释 2 4 2 3 7" xfId="12410"/>
    <cellStyle name="注释 2 3 2 6 3 2" xfId="12411"/>
    <cellStyle name="百分比 2 3 2 2" xfId="12412"/>
    <cellStyle name="40% - 强调文字颜色 3 3 2 6" xfId="12413"/>
    <cellStyle name="常规 11 5 5 4 2 2" xfId="12414"/>
    <cellStyle name="60% - 强调文字颜色 2 3 2 2 2 2 2" xfId="12415"/>
    <cellStyle name="注释 2 3 3 3 4 3" xfId="12416"/>
    <cellStyle name="40% - 强调文字颜色 3 3 3" xfId="12417"/>
    <cellStyle name="适中 2 2 2 2 3 2" xfId="12418"/>
    <cellStyle name="汇总 4 2 6 2" xfId="12419"/>
    <cellStyle name="常规 2 18 5 2" xfId="12420"/>
    <cellStyle name="40% - 强调文字颜色 3 4" xfId="12421"/>
    <cellStyle name="40% - 强调文字颜色 3 3 3 2 4" xfId="12422"/>
    <cellStyle name="注释 2 3 3 3 5" xfId="12423"/>
    <cellStyle name="40% - 强调文字颜色 4 2" xfId="12424"/>
    <cellStyle name="计算 6 2 5" xfId="12425"/>
    <cellStyle name="40% - 强调文字颜色 3 3 3 3 2" xfId="12426"/>
    <cellStyle name="汇总 2 2 4 2 3 6" xfId="12427"/>
    <cellStyle name="注释 2 3 3 4 3" xfId="12428"/>
    <cellStyle name="常规 11 5 5 4 2 3" xfId="12429"/>
    <cellStyle name="40% - 强调文字颜色 4 3 4 2 3 2" xfId="12430"/>
    <cellStyle name="40% - 强调文字颜色 3 3 4" xfId="12431"/>
    <cellStyle name="常规 2 3 3 4 3 2" xfId="12432"/>
    <cellStyle name="适中 2 2 2 2 3 3" xfId="12433"/>
    <cellStyle name="汇总 4 2 6 3" xfId="12434"/>
    <cellStyle name="40% - 强调文字颜色 3 3 4 2" xfId="12435"/>
    <cellStyle name="汇总 4 2 6 3 2" xfId="12436"/>
    <cellStyle name="40% - 强调文字颜色 3 3 4 2 2" xfId="12437"/>
    <cellStyle name="汇总 2 2 4 3 2 6" xfId="12438"/>
    <cellStyle name="注释 2 3 4 3 3" xfId="12439"/>
    <cellStyle name="40% - 强调文字颜色 3 3 4 2 2 2" xfId="12440"/>
    <cellStyle name="40% - 强调文字颜色 3 3 4 2 2 2 2" xfId="12441"/>
    <cellStyle name="40% - 强调文字颜色 3 3 4 2 3" xfId="12442"/>
    <cellStyle name="注释 2 3 4 3 4" xfId="12443"/>
    <cellStyle name="40% - 强调文字颜色 3 3 4 2 3 2" xfId="12444"/>
    <cellStyle name="60% - 强调文字颜色 2 2 2 2 2 2 3" xfId="12445"/>
    <cellStyle name="40% - 强调文字颜色 3 3 4 2 4" xfId="12446"/>
    <cellStyle name="常规 25 2 2 2 2" xfId="12447"/>
    <cellStyle name="常规 30 2 2 2 2" xfId="12448"/>
    <cellStyle name="40% - 强调文字颜色 3 3 4 3" xfId="12449"/>
    <cellStyle name="40% - 强调文字颜色 3 3 4 3 2" xfId="12450"/>
    <cellStyle name="40% - 强调文字颜色 3 3 4 4" xfId="12451"/>
    <cellStyle name="60% - 强调文字颜色 2 4 2 3 2 2 2 2" xfId="12452"/>
    <cellStyle name="40% - 强调文字颜色 3 3 5 2" xfId="12453"/>
    <cellStyle name="60% - 强调文字颜色 5 2 2 4" xfId="12454"/>
    <cellStyle name="40% - 强调文字颜色 3 3 5 2 2" xfId="12455"/>
    <cellStyle name="注释 2 3 5 3 3" xfId="12456"/>
    <cellStyle name="60% - 强调文字颜色 5 2 2 4 2" xfId="12457"/>
    <cellStyle name="40% - 强调文字颜色 3 3 5 2 2 2" xfId="12458"/>
    <cellStyle name="40% - 强调文字颜色 3 3 5 3" xfId="12459"/>
    <cellStyle name="解释性文本 2 5 3 2 2" xfId="12460"/>
    <cellStyle name="60% - 强调文字颜色 5 5 6 2 2" xfId="12461"/>
    <cellStyle name="强调文字颜色 4 2 2 2 3 3 4" xfId="12462"/>
    <cellStyle name="计算 2 3 2 6 2 2 2 2" xfId="12463"/>
    <cellStyle name="输出 2 6 2 4 2" xfId="12464"/>
    <cellStyle name="40% - 强调文字颜色 3 3 5 4" xfId="12465"/>
    <cellStyle name="40% - 强调文字颜色 3 3 6 3 3" xfId="12466"/>
    <cellStyle name="检查单元格 3 2 2 5" xfId="12467"/>
    <cellStyle name="60% - 强调文字颜色 5 3 2 4 2" xfId="12468"/>
    <cellStyle name="40% - 强调文字颜色 3 3 6 2 2 2" xfId="12469"/>
    <cellStyle name="60% - 强调文字颜色 5 3 2 5" xfId="12470"/>
    <cellStyle name="40% - 强调文字颜色 3 3 6 2 3" xfId="12471"/>
    <cellStyle name="60% - 强调文字颜色 5 3 2 3 2" xfId="12472"/>
    <cellStyle name="60% - 强调文字颜色 5 3 2 6" xfId="12473"/>
    <cellStyle name="60% - 强调文字颜色 5 3 2 3 3" xfId="12474"/>
    <cellStyle name="汇总 7 2 4 2" xfId="12475"/>
    <cellStyle name="差 5 2 3 3 2" xfId="12476"/>
    <cellStyle name="40% - 强调文字颜色 3 3 6 2 4" xfId="12477"/>
    <cellStyle name="常规 25 2 4 2 2" xfId="12478"/>
    <cellStyle name="常规 30 2 4 2 2" xfId="12479"/>
    <cellStyle name="60% - 强调文字颜色 6 2 3 2 2 2 2 2" xfId="12480"/>
    <cellStyle name="40% - 强调文字颜色 3 3 6 3" xfId="12481"/>
    <cellStyle name="60% - 强调文字颜色 5 3 3 4" xfId="12482"/>
    <cellStyle name="40% - 强调文字颜色 3 3 6 3 2" xfId="12483"/>
    <cellStyle name="检查单元格 3 2 2 4" xfId="12484"/>
    <cellStyle name="60% - 强调文字颜色 2 2 2 4 2 2" xfId="12485"/>
    <cellStyle name="40% - 强调文字颜色 3 3 6 4" xfId="12486"/>
    <cellStyle name="60% - 强调文字颜色 4 4 7" xfId="12487"/>
    <cellStyle name="检查单元格 2 3 6" xfId="12488"/>
    <cellStyle name="标题 6 2 3 2 4" xfId="12489"/>
    <cellStyle name="40% - 强调文字颜色 3 4 2" xfId="12490"/>
    <cellStyle name="40% - 强调文字颜色 3 4 2 2 2 2" xfId="12491"/>
    <cellStyle name="注释 2 4 2 3 3 2" xfId="12492"/>
    <cellStyle name="40% - 强调文字颜色 3 4 2 2 2 3" xfId="12493"/>
    <cellStyle name="注释 2 4 2 3 3 3" xfId="12494"/>
    <cellStyle name="60% - 强调文字颜色 1 6 3 2" xfId="12495"/>
    <cellStyle name="40% - 强调文字颜色 3 4 2 2 3" xfId="12496"/>
    <cellStyle name="注释 2 4 2 3 4" xfId="12497"/>
    <cellStyle name="60% - 强调文字颜色 1 6 3 2 2" xfId="12498"/>
    <cellStyle name="40% - 强调文字颜色 3 4 2 2 3 2" xfId="12499"/>
    <cellStyle name="注释 2 4 2 3 4 2" xfId="12500"/>
    <cellStyle name="计算 2 2 3 5 3" xfId="12501"/>
    <cellStyle name="60% - 强调文字颜色 3 2 2 2 2 3" xfId="12502"/>
    <cellStyle name="60% - 强调文字颜色 1 6 3 3" xfId="12503"/>
    <cellStyle name="40% - 强调文字颜色 3 4 2 2 4" xfId="12504"/>
    <cellStyle name="注释 2 4 2 3 5" xfId="12505"/>
    <cellStyle name="40% - 强调文字颜色 3 4 2 3 2 2 2" xfId="12506"/>
    <cellStyle name="注释 2 4 2 4 3 2 2" xfId="12507"/>
    <cellStyle name="常规 12 3 5 4" xfId="12508"/>
    <cellStyle name="40% - 强调文字颜色 3 4 2 3 2 2 2 2" xfId="12509"/>
    <cellStyle name="注释 2 4 2 4 3 2 2 2" xfId="12510"/>
    <cellStyle name="标题 5 2 9 3 2 2" xfId="12511"/>
    <cellStyle name="注释 4 4 8" xfId="12512"/>
    <cellStyle name="60% - 强调文字颜色 1 6 4 2" xfId="12513"/>
    <cellStyle name="40% - 强调文字颜色 3 4 2 3 3" xfId="12514"/>
    <cellStyle name="注释 2 4 2 4 4" xfId="12515"/>
    <cellStyle name="60% - 强调文字颜色 1 6 4 2 2" xfId="12516"/>
    <cellStyle name="40% - 强调文字颜色 3 4 2 3 3 2" xfId="12517"/>
    <cellStyle name="注释 2 4 2 4 4 2" xfId="12518"/>
    <cellStyle name="计算 2 2 4 5 3" xfId="12519"/>
    <cellStyle name="60% - 强调文字颜色 3 2 2 3 2 3" xfId="12520"/>
    <cellStyle name="40% - 强调文字颜色 3 4 2 3 3 2 2" xfId="12521"/>
    <cellStyle name="注释 2 4 2 4 4 2 2" xfId="12522"/>
    <cellStyle name="计算 2 2 4 5 3 2" xfId="12523"/>
    <cellStyle name="60% - 强调文字颜色 3 2 2 3 2 3 2" xfId="12524"/>
    <cellStyle name="60% - 强调文字颜色 1 6 4 3" xfId="12525"/>
    <cellStyle name="40% - 强调文字颜色 3 4 2 3 4" xfId="12526"/>
    <cellStyle name="注释 2 4 2 4 5" xfId="12527"/>
    <cellStyle name="常规 5 4 2 2 2 5" xfId="12528"/>
    <cellStyle name="百分比 2 2 7 3 2" xfId="12529"/>
    <cellStyle name="常规 6 4 3 2 2 3" xfId="12530"/>
    <cellStyle name="40% - 强调文字颜色 3 4 2 4" xfId="12531"/>
    <cellStyle name="40% - 强调文字颜色 3 4 2 4 2" xfId="12532"/>
    <cellStyle name="标题 2 5 2 6" xfId="12533"/>
    <cellStyle name="注释 2 4 2 5 3" xfId="12534"/>
    <cellStyle name="40% - 强调文字颜色 3 4 2 4 2 2" xfId="12535"/>
    <cellStyle name="注释 2 4 2 5 3 2" xfId="12536"/>
    <cellStyle name="40% - 强调文字颜色 3 4 2 4 2 2 2" xfId="12537"/>
    <cellStyle name="60% - 强调文字颜色 1 6 5 2" xfId="12538"/>
    <cellStyle name="40% - 强调文字颜色 3 4 2 4 3" xfId="12539"/>
    <cellStyle name="注释 2 4 2 5 4" xfId="12540"/>
    <cellStyle name="40% - 强调文字颜色 3 4 2 4 3 2" xfId="12541"/>
    <cellStyle name="计算 2 2 5 5 3" xfId="12542"/>
    <cellStyle name="60% - 强调文字颜色 3 2 2 4 2 3" xfId="12543"/>
    <cellStyle name="40% - 强调文字颜色 3 4 2 4 4" xfId="12544"/>
    <cellStyle name="注释 2 4 2 5 5" xfId="12545"/>
    <cellStyle name="40% - 强调文字颜色 3 4 2 5" xfId="12546"/>
    <cellStyle name="常规 4 4 8 3 2" xfId="12547"/>
    <cellStyle name="40% - 强调文字颜色 6 5 3 2 2 2 2" xfId="12548"/>
    <cellStyle name="常规 7 4 4 2 2 2" xfId="12549"/>
    <cellStyle name="注释 2 2 2 2 2 7" xfId="12550"/>
    <cellStyle name="40% - 强调文字颜色 3 4 2 5 2" xfId="12551"/>
    <cellStyle name="注释 2 4 2 6 3" xfId="12552"/>
    <cellStyle name="标题 3 2 2 3" xfId="12553"/>
    <cellStyle name="40% - 强调文字颜色 3 4 2 5 2 2" xfId="12554"/>
    <cellStyle name="注释 2 4 2 6 3 2" xfId="12555"/>
    <cellStyle name="百分比 2 4 2 2" xfId="12556"/>
    <cellStyle name="40% - 强调文字颜色 3 4 2 6" xfId="12557"/>
    <cellStyle name="40% - 强调文字颜色 3 4 3 2" xfId="12558"/>
    <cellStyle name="汇总 4 2 7 2 2" xfId="12559"/>
    <cellStyle name="40% - 强调文字颜色 3 4 3 2 2" xfId="12560"/>
    <cellStyle name="注释 2 4 3 3 3" xfId="12561"/>
    <cellStyle name="标题 3 3 2 2 3 2" xfId="12562"/>
    <cellStyle name="40% - 强调文字颜色 3 4 3 2 3" xfId="12563"/>
    <cellStyle name="注释 2 4 3 3 4" xfId="12564"/>
    <cellStyle name="标题 3 3 2 2 3 2 2" xfId="12565"/>
    <cellStyle name="60% - 强调文字颜色 3 2 3 2 2 3" xfId="12566"/>
    <cellStyle name="40% - 强调文字颜色 3 4 3 2 3 2" xfId="12567"/>
    <cellStyle name="40% - 强调文字颜色 3 4 3 2 4" xfId="12568"/>
    <cellStyle name="常规 6 4 3 2 3 2" xfId="12569"/>
    <cellStyle name="40% - 强调文字颜色 3 4 3 3" xfId="12570"/>
    <cellStyle name="40% - 强调文字颜色 3 4 3 3 2" xfId="12571"/>
    <cellStyle name="40% - 强调文字颜色 3 4 3 4" xfId="12572"/>
    <cellStyle name="40% - 强调文字颜色 3 4 4" xfId="12573"/>
    <cellStyle name="汇总 4 2 7 3" xfId="12574"/>
    <cellStyle name="40% - 强调文字颜色 3 4 4 2" xfId="12575"/>
    <cellStyle name="常规 14 2 2 5 4" xfId="12576"/>
    <cellStyle name="40% - 强调文字颜色 3 4 4 2 2" xfId="12577"/>
    <cellStyle name="注释 2 4 4 3 3" xfId="12578"/>
    <cellStyle name="40% - 强调文字颜色 3 4 4 2 2 2" xfId="12579"/>
    <cellStyle name="输入 2 2 5 3 4" xfId="12580"/>
    <cellStyle name="计算 2 4 2 8" xfId="12581"/>
    <cellStyle name="标题 4 2 5" xfId="12582"/>
    <cellStyle name="40% - 强调文字颜色 3 4 4 2 2 2 2" xfId="12583"/>
    <cellStyle name="输入 2 2 5 10" xfId="12584"/>
    <cellStyle name="输入 2 2 5 3 4 2" xfId="12585"/>
    <cellStyle name="计算 2 4 2 8 2" xfId="12586"/>
    <cellStyle name="标题 3 3 2 3 3 2" xfId="12587"/>
    <cellStyle name="40% - 强调文字颜色 3 4 4 2 3" xfId="12588"/>
    <cellStyle name="注释 2 4 4 3 4" xfId="12589"/>
    <cellStyle name="标题 3 3 2 3 3 2 2" xfId="12590"/>
    <cellStyle name="40% - 强调文字颜色 3 4 4 2 3 2" xfId="12591"/>
    <cellStyle name="输入 2 2 5 4 4" xfId="12592"/>
    <cellStyle name="40% - 强调文字颜色 3 4 4 3" xfId="12593"/>
    <cellStyle name="40% - 强调文字颜色 3 4 4 3 2" xfId="12594"/>
    <cellStyle name="40% - 强调文字颜色 3 4 4 4" xfId="12595"/>
    <cellStyle name="常规 11 14 2 2" xfId="12596"/>
    <cellStyle name="注释 3 5 2 3" xfId="12597"/>
    <cellStyle name="汇总 5 5 3 2 2" xfId="12598"/>
    <cellStyle name="常规 26 2 2 2 2 3" xfId="12599"/>
    <cellStyle name="60% - 强调文字颜色 2 4 2 3 2 3 2" xfId="12600"/>
    <cellStyle name="40% - 强调文字颜色 3 4 5" xfId="12601"/>
    <cellStyle name="40% - 强调文字颜色 3 4 5 2" xfId="12602"/>
    <cellStyle name="60% - 强调文字颜色 6 2 2 4" xfId="12603"/>
    <cellStyle name="输出 11" xfId="12604"/>
    <cellStyle name="40% - 强调文字颜色 3 4 5 2 2" xfId="12605"/>
    <cellStyle name="60% - 强调文字颜色 6 2 2 4 2" xfId="12606"/>
    <cellStyle name="解释性文本 2 2 8 3 3" xfId="12607"/>
    <cellStyle name="40% - 强调文字颜色 3 4 5 2 2 2" xfId="12608"/>
    <cellStyle name="输入 2 3 5 3 4" xfId="12609"/>
    <cellStyle name="40% - 强调文字颜色 4 5 2 2 2" xfId="12610"/>
    <cellStyle name="40% - 强调文字颜色 3 4 5 3" xfId="12611"/>
    <cellStyle name="40% - 强调文字颜色 4 5 2 2 2 2" xfId="12612"/>
    <cellStyle name="60% - 强调文字颜色 6 2 3 4" xfId="12613"/>
    <cellStyle name="计算 2 3 10 2" xfId="12614"/>
    <cellStyle name="40% - 强调文字颜色 3 4 5 3 2" xfId="12615"/>
    <cellStyle name="40% - 强调文字颜色 4 5 2 2 3" xfId="12616"/>
    <cellStyle name="40% - 强调文字颜色 3 4 5 4" xfId="12617"/>
    <cellStyle name="60% - 强调文字颜色 6 3 2 4" xfId="12618"/>
    <cellStyle name="40% - 强调文字颜色 3 4 6 2 2" xfId="12619"/>
    <cellStyle name="常规 4 2 7 2" xfId="12620"/>
    <cellStyle name="40% - 强调文字颜色 3 5" xfId="12621"/>
    <cellStyle name="60% - 强调文字颜色 4 5 7" xfId="12622"/>
    <cellStyle name="注释 2 3 3 3 6 2" xfId="12623"/>
    <cellStyle name="标题 4 3 2 2 3 2 2" xfId="12624"/>
    <cellStyle name="计算 2 3 2 5 2 3" xfId="12625"/>
    <cellStyle name="常规 4 2 7 2 2" xfId="12626"/>
    <cellStyle name="40% - 强调文字颜色 3 5 2" xfId="12627"/>
    <cellStyle name="40% - 强调文字颜色 3 5 2 2" xfId="12628"/>
    <cellStyle name="强调文字颜色 5 2 2 2 7" xfId="12629"/>
    <cellStyle name="40% - 强调文字颜色 3 5 2 2 2" xfId="12630"/>
    <cellStyle name="注释 2 5 2 3 3" xfId="12631"/>
    <cellStyle name="常规 11 4 5 3 5" xfId="12632"/>
    <cellStyle name="计算 3 2 3 4 3" xfId="12633"/>
    <cellStyle name="40% - 强调文字颜色 3 5 2 2 2 2" xfId="12634"/>
    <cellStyle name="注释 2 5 2 3 3 2" xfId="12635"/>
    <cellStyle name="40% - 强调文字颜色 3 5 2 2 2 2 2 2" xfId="12636"/>
    <cellStyle name="注释 2 5 2 3 3 2 2 2" xfId="12637"/>
    <cellStyle name="常规 6 3 4 3 3" xfId="12638"/>
    <cellStyle name="60% - 强调文字颜色 6 2 2 2 2 4" xfId="12639"/>
    <cellStyle name="常规 11 4 5 3 6" xfId="12640"/>
    <cellStyle name="计算 3 2 3 4 4" xfId="12641"/>
    <cellStyle name="40% - 强调文字颜色 3 5 2 2 2 3" xfId="12642"/>
    <cellStyle name="注释 2 5 2 3 3 3" xfId="12643"/>
    <cellStyle name="40% - 强调文字颜色 3 5 2 2 2 4" xfId="12644"/>
    <cellStyle name="注释 2 5 2 3 3 4" xfId="12645"/>
    <cellStyle name="40% - 强调文字颜色 4 5 3 2 2 2" xfId="12646"/>
    <cellStyle name="检查单元格 8 2 2" xfId="12647"/>
    <cellStyle name="常规 2 5 2 4 2 2" xfId="12648"/>
    <cellStyle name="输出 2 6 4 4 2 2" xfId="12649"/>
    <cellStyle name="40% - 强调文字颜色 3 5 5 3 2" xfId="12650"/>
    <cellStyle name="输入 2 6 2 2 3 2" xfId="12651"/>
    <cellStyle name="60% - 强调文字颜色 2 6 3 2" xfId="12652"/>
    <cellStyle name="40% - 强调文字颜色 3 5 2 2 3" xfId="12653"/>
    <cellStyle name="注释 2 5 2 3 4" xfId="12654"/>
    <cellStyle name="常规 11 4 5 4 5" xfId="12655"/>
    <cellStyle name="60% - 强调文字颜色 3 3 2 2 2 3" xfId="12656"/>
    <cellStyle name="常规 2 6" xfId="12657"/>
    <cellStyle name="60% - 强调文字颜色 2 6 3 2 2" xfId="12658"/>
    <cellStyle name="40% - 强调文字颜色 3 5 2 2 3 2" xfId="12659"/>
    <cellStyle name="注释 2 5 2 3 4 2" xfId="12660"/>
    <cellStyle name="40% - 强调文字颜色 3 5 2 3" xfId="12661"/>
    <cellStyle name="强调文字颜色 5 2 2 2 8" xfId="12662"/>
    <cellStyle name="40% - 强调文字颜色 3 5 2 3 2" xfId="12663"/>
    <cellStyle name="注释 2 5 2 4 3" xfId="12664"/>
    <cellStyle name="60% - 强调文字颜色 2 6 4 2" xfId="12665"/>
    <cellStyle name="40% - 强调文字颜色 3 5 2 3 3" xfId="12666"/>
    <cellStyle name="注释 2 5 2 4 4" xfId="12667"/>
    <cellStyle name="60% - 强调文字颜色 2 6 4 2 2" xfId="12668"/>
    <cellStyle name="40% - 强调文字颜色 3 5 2 3 3 2" xfId="12669"/>
    <cellStyle name="注释 2 5 2 4 4 2" xfId="12670"/>
    <cellStyle name="60% - 强调文字颜色 3 3 2 3 2 3" xfId="12671"/>
    <cellStyle name="60% - 强调文字颜色 2 6 4 3" xfId="12672"/>
    <cellStyle name="链接单元格 3 2 4 2 2" xfId="12673"/>
    <cellStyle name="40% - 强调文字颜色 3 5 2 3 4" xfId="12674"/>
    <cellStyle name="注释 2 5 2 4 5" xfId="12675"/>
    <cellStyle name="40% - 强调文字颜色 3 5 2 4" xfId="12676"/>
    <cellStyle name="40% - 强调文字颜色 3 5 2 4 2" xfId="12677"/>
    <cellStyle name="标题 3 5 2 6" xfId="12678"/>
    <cellStyle name="注释 2 5 2 5 3" xfId="12679"/>
    <cellStyle name="40% - 强调文字颜色 3 5 2 4 2 2" xfId="12680"/>
    <cellStyle name="注释 2 5 2 5 3 2" xfId="12681"/>
    <cellStyle name="计算 2 2 4 4 3 4" xfId="12682"/>
    <cellStyle name="40% - 强调文字颜色 3 5 2 4 2 2 2" xfId="12683"/>
    <cellStyle name="60% - 强调文字颜色 2 6 5 2" xfId="12684"/>
    <cellStyle name="40% - 强调文字颜色 3 5 2 4 3" xfId="12685"/>
    <cellStyle name="注释 2 5 2 5 4" xfId="12686"/>
    <cellStyle name="40% - 强调文字颜色 3 5 2 4 3 2" xfId="12687"/>
    <cellStyle name="链接单元格 3 2 4 3 2" xfId="12688"/>
    <cellStyle name="40% - 强调文字颜色 3 5 2 4 4" xfId="12689"/>
    <cellStyle name="注释 2 5 2 5 5" xfId="12690"/>
    <cellStyle name="40% - 强调文字颜色 3 5 2 5" xfId="12691"/>
    <cellStyle name="常规 4 4 9 3 2" xfId="12692"/>
    <cellStyle name="注释 2 2 3 2 2 7" xfId="12693"/>
    <cellStyle name="40% - 强调文字颜色 3 5 2 5 2" xfId="12694"/>
    <cellStyle name="注释 2 5 2 6 3" xfId="12695"/>
    <cellStyle name="40% - 强调文字颜色 3 5 2 5 2 2" xfId="12696"/>
    <cellStyle name="注释 2 5 2 6 3 2" xfId="12697"/>
    <cellStyle name="40% - 强调文字颜色 3 5 2 6" xfId="12698"/>
    <cellStyle name="常规 4 4 9 3 3" xfId="12699"/>
    <cellStyle name="百分比 2 5 2 2" xfId="12700"/>
    <cellStyle name="60% - 强调文字颜色 3 3 3 2 2 2 2" xfId="12701"/>
    <cellStyle name="常规 4 9 2 3" xfId="12702"/>
    <cellStyle name="常规 4 2 7 2 3" xfId="12703"/>
    <cellStyle name="40% - 强调文字颜色 3 5 3" xfId="12704"/>
    <cellStyle name="汇总 4 2 8 2" xfId="12705"/>
    <cellStyle name="40% - 强调文字颜色 3 5 3 2" xfId="12706"/>
    <cellStyle name="常规 4 2 13" xfId="12707"/>
    <cellStyle name="40% - 强调文字颜色 3 5 3 2 2" xfId="12708"/>
    <cellStyle name="注释 2 5 3 3 3" xfId="12709"/>
    <cellStyle name="常规 4 2 14" xfId="12710"/>
    <cellStyle name="40% - 强调文字颜色 3 5 3 2 3" xfId="12711"/>
    <cellStyle name="注释 2 5 3 3 4" xfId="12712"/>
    <cellStyle name="40% - 强调文字颜色 3 5 3 2 3 2" xfId="12713"/>
    <cellStyle name="常规 4 2 15" xfId="12714"/>
    <cellStyle name="40% - 强调文字颜色 3 5 3 2 4" xfId="12715"/>
    <cellStyle name="常规 2 5 2 2 2" xfId="12716"/>
    <cellStyle name="输出 2 6 4 2 2" xfId="12717"/>
    <cellStyle name="40% - 强调文字颜色 3 5 3 3" xfId="12718"/>
    <cellStyle name="常规 2 5 2 2 2 2" xfId="12719"/>
    <cellStyle name="输出 2 6 4 2 2 2" xfId="12720"/>
    <cellStyle name="40% - 强调文字颜色 3 5 3 3 2" xfId="12721"/>
    <cellStyle name="百分比 2" xfId="12722"/>
    <cellStyle name="常规 2 5 2 2 3" xfId="12723"/>
    <cellStyle name="输出 2 6 4 2 3" xfId="12724"/>
    <cellStyle name="40% - 强调文字颜色 3 5 3 4" xfId="12725"/>
    <cellStyle name="40% - 强调文字颜色 3 5 4" xfId="12726"/>
    <cellStyle name="40% - 强调文字颜色 3 5 4 2" xfId="12727"/>
    <cellStyle name="40% - 强调文字颜色 3 5 4 2 2" xfId="12728"/>
    <cellStyle name="注释 2 5 4 3 3" xfId="12729"/>
    <cellStyle name="计算 2 4 2 4 3 4" xfId="12730"/>
    <cellStyle name="40% - 强调文字颜色 3 5 4 2 2 2 2" xfId="12731"/>
    <cellStyle name="40% - 强调文字颜色 3 5 4 2 3" xfId="12732"/>
    <cellStyle name="注释 2 5 4 3 4" xfId="12733"/>
    <cellStyle name="40% - 强调文字颜色 3 5 4 2 3 2" xfId="12734"/>
    <cellStyle name="计算 5 2 2 2 4 2" xfId="12735"/>
    <cellStyle name="40% - 强调文字颜色 3 5 4 2 4" xfId="12736"/>
    <cellStyle name="常规 2 5 2 3 2" xfId="12737"/>
    <cellStyle name="输出 2 6 4 3 2" xfId="12738"/>
    <cellStyle name="40% - 强调文字颜色 3 5 4 3" xfId="12739"/>
    <cellStyle name="常规 2 5 2 3 2 2" xfId="12740"/>
    <cellStyle name="输出 2 6 4 3 2 2" xfId="12741"/>
    <cellStyle name="40% - 强调文字颜色 3 5 4 3 2" xfId="12742"/>
    <cellStyle name="常规 2 5 2 3 3" xfId="12743"/>
    <cellStyle name="输出 2 6 4 3 3" xfId="12744"/>
    <cellStyle name="40% - 强调文字颜色 3 5 4 4" xfId="12745"/>
    <cellStyle name="40% - 强调文字颜色 3 5 5" xfId="12746"/>
    <cellStyle name="输入 2 6 2 2" xfId="12747"/>
    <cellStyle name="常规 2 8 6 2 2" xfId="12748"/>
    <cellStyle name="40% - 强调文字颜色 3 5 5 2" xfId="12749"/>
    <cellStyle name="输入 2 6 2 2 2" xfId="12750"/>
    <cellStyle name="40% - 强调文字颜色 3 5 5 2 2" xfId="12751"/>
    <cellStyle name="常规 11 4 2 2 6 4" xfId="12752"/>
    <cellStyle name="输入 2 6 2 2 2 2" xfId="12753"/>
    <cellStyle name="40% - 强调文字颜色 3 5 5 2 2 2" xfId="12754"/>
    <cellStyle name="输入 2 6 2 2 2 2 2" xfId="12755"/>
    <cellStyle name="40% - 强调文字颜色 4 5 3 2 2" xfId="12756"/>
    <cellStyle name="检查单元格 8 2" xfId="12757"/>
    <cellStyle name="常规 2 5 2 4 2" xfId="12758"/>
    <cellStyle name="输出 2 6 4 4 2" xfId="12759"/>
    <cellStyle name="40% - 强调文字颜色 3 5 5 3" xfId="12760"/>
    <cellStyle name="输入 2 6 2 2 3" xfId="12761"/>
    <cellStyle name="40% - 强调文字颜色 3 5 6" xfId="12762"/>
    <cellStyle name="输入 2 6 2 3" xfId="12763"/>
    <cellStyle name="常规 2 8 6 2 3" xfId="12764"/>
    <cellStyle name="常规 2 15 2 2 2 2 3" xfId="12765"/>
    <cellStyle name="40% - 强调文字颜色 3 5 6 2" xfId="12766"/>
    <cellStyle name="输入 2 6 2 3 2" xfId="12767"/>
    <cellStyle name="汇总 4 2 2 5" xfId="12768"/>
    <cellStyle name="40% - 强调文字颜色 3 5 6 2 2" xfId="12769"/>
    <cellStyle name="常规 11 4 2 3 6 4" xfId="12770"/>
    <cellStyle name="输入 2 6 2 3 2 2" xfId="12771"/>
    <cellStyle name="汇总 4 2 2 5 2" xfId="12772"/>
    <cellStyle name="常规 4 2 7 3" xfId="12773"/>
    <cellStyle name="40% - 强调文字颜色 3 6" xfId="12774"/>
    <cellStyle name="适中 6 3 2 2" xfId="12775"/>
    <cellStyle name="常规 2 15 2 2 5" xfId="12776"/>
    <cellStyle name="40% - 强调文字颜色 3 6 2 3" xfId="12777"/>
    <cellStyle name="常规 2 15 2 2 6" xfId="12778"/>
    <cellStyle name="40% - 强调文字颜色 3 6 2 4" xfId="12779"/>
    <cellStyle name="常规 2 15 2 3 4" xfId="12780"/>
    <cellStyle name="40% - 强调文字颜色 3 6 3 2" xfId="12781"/>
    <cellStyle name="常规 2 5 3 2 2" xfId="12782"/>
    <cellStyle name="输出 2 6 5 2 2" xfId="12783"/>
    <cellStyle name="常规 2 15 2 3 5" xfId="12784"/>
    <cellStyle name="40% - 强调文字颜色 3 6 3 3" xfId="12785"/>
    <cellStyle name="标题 1 4 2 2 2 2 2" xfId="12786"/>
    <cellStyle name="40% - 强调文字颜色 3 6 4" xfId="12787"/>
    <cellStyle name="40% - 强调文字颜色 3 6 4 2" xfId="12788"/>
    <cellStyle name="计算 4 2 8" xfId="12789"/>
    <cellStyle name="40% - 强调文字颜色 4 2 10" xfId="12790"/>
    <cellStyle name="强调文字颜色 6 5 3 3 2 2" xfId="12791"/>
    <cellStyle name="计算 4 2 8 2" xfId="12792"/>
    <cellStyle name="40% - 强调文字颜色 4 2 10 2" xfId="12793"/>
    <cellStyle name="常规 2 10 2 2 7" xfId="12794"/>
    <cellStyle name="常规 6 5 2 5" xfId="12795"/>
    <cellStyle name="常规 4 2 2 3 2 5" xfId="12796"/>
    <cellStyle name="40% - 强调文字颜色 4 2 10 2 2" xfId="12797"/>
    <cellStyle name="标题 4 6 3 3 2" xfId="12798"/>
    <cellStyle name="40% - 强调文字颜色 4 2 10 3" xfId="12799"/>
    <cellStyle name="汇总 2 3 8 2" xfId="12800"/>
    <cellStyle name="警告文本 4 2 2 2 3 2" xfId="12801"/>
    <cellStyle name="40% - 强调文字颜色 4 2 10 4" xfId="12802"/>
    <cellStyle name="汇总 2 3 8 3" xfId="12803"/>
    <cellStyle name="40% - 强调文字颜色 4 2 11" xfId="12804"/>
    <cellStyle name="计算 4 3 6 2" xfId="12805"/>
    <cellStyle name="计算 4 2 9" xfId="12806"/>
    <cellStyle name="常规 7 3 2 5 2" xfId="12807"/>
    <cellStyle name="常规 2 10 3 2 7" xfId="12808"/>
    <cellStyle name="常规 6 6 2 5" xfId="12809"/>
    <cellStyle name="40% - 强调文字颜色 4 2 11 2 2" xfId="12810"/>
    <cellStyle name="60% - 强调文字颜色 5 2 7 2" xfId="12811"/>
    <cellStyle name="40% - 强调文字颜色 4 2 2 2" xfId="12812"/>
    <cellStyle name="计算 6 5" xfId="12813"/>
    <cellStyle name="60% - 强调文字颜色 5 2 7 2 2" xfId="12814"/>
    <cellStyle name="40% - 强调文字颜色 4 2 2 2 2" xfId="12815"/>
    <cellStyle name="常规 11 11 2 2 3" xfId="12816"/>
    <cellStyle name="注释 3 2 2 3 3" xfId="12817"/>
    <cellStyle name="输出 2 3 3 4 2 2" xfId="12818"/>
    <cellStyle name="常规 10" xfId="12819"/>
    <cellStyle name="计算 6 5 2" xfId="12820"/>
    <cellStyle name="60% - 强调文字颜色 6 4 2 3 2 3" xfId="12821"/>
    <cellStyle name="解释性文本 2 2 4 2 2 2" xfId="12822"/>
    <cellStyle name="汇总 2 2 4 2 6 3" xfId="12823"/>
    <cellStyle name="标题 1 6 4 3" xfId="12824"/>
    <cellStyle name="40% - 强调文字颜色 4 2 2 2 2 2" xfId="12825"/>
    <cellStyle name="注释 3 2 2 3 3 2" xfId="12826"/>
    <cellStyle name="常规 6 2 4 3" xfId="12827"/>
    <cellStyle name="常规 10 2" xfId="12828"/>
    <cellStyle name="计算 6 5 2 2" xfId="12829"/>
    <cellStyle name="60% - 强调文字颜色 6 4 2 3 2 3 2" xfId="12830"/>
    <cellStyle name="40% - 强调文字颜色 4 2 2 2 2 2 2" xfId="12831"/>
    <cellStyle name="常规 11 5 2 7 5" xfId="12832"/>
    <cellStyle name="40% - 强调文字颜色 4 2 2 2 2 2 2 2" xfId="12833"/>
    <cellStyle name="40% - 强调文字颜色 4 2 2 2 2 2 2 2 2" xfId="12834"/>
    <cellStyle name="输入 4 2 2 3" xfId="12835"/>
    <cellStyle name="40% - 强调文字颜色 4 2 2 2 2 2 3" xfId="12836"/>
    <cellStyle name="40% - 强调文字颜色 4 2 2 2 2 2 4" xfId="12837"/>
    <cellStyle name="40% - 强调文字颜色 4 3 2 3 2 2 2" xfId="12838"/>
    <cellStyle name="40% - 强调文字颜色 4 2 2 2 2 3 2 2" xfId="12839"/>
    <cellStyle name="40% - 强调文字颜色 4 2 2 2 2 4" xfId="12840"/>
    <cellStyle name="好 2 3 3 2 2 2" xfId="12841"/>
    <cellStyle name="40% - 强调文字颜色 5 2 3 2 2 2" xfId="12842"/>
    <cellStyle name="注释 4 2 3 3 3 2" xfId="12843"/>
    <cellStyle name="汇总 2 2 4 2 6 5" xfId="12844"/>
    <cellStyle name="注释 2 3 3 7 2" xfId="12845"/>
    <cellStyle name="40% - 强调文字颜色 4 2 2 2 3" xfId="12846"/>
    <cellStyle name="常规 11 11 2 2 4" xfId="12847"/>
    <cellStyle name="注释 3 2 2 3 4" xfId="12848"/>
    <cellStyle name="常规 10 2 8 3 2" xfId="12849"/>
    <cellStyle name="常规 11 4 3 4 2 3" xfId="12850"/>
    <cellStyle name="40% - 强调文字颜色 4 2 2 2 3 2" xfId="12851"/>
    <cellStyle name="注释 3 2 2 3 4 2" xfId="12852"/>
    <cellStyle name="常规 10 2 8 3 2 2" xfId="12853"/>
    <cellStyle name="汇总 2 2 4 2 7 3" xfId="12854"/>
    <cellStyle name="常规 6 3 4 3" xfId="12855"/>
    <cellStyle name="常规 55 2" xfId="12856"/>
    <cellStyle name="计算 6 6 2 2" xfId="12857"/>
    <cellStyle name="40% - 强调文字颜色 6 4 2 2 3" xfId="12858"/>
    <cellStyle name="常规 11 4 3 4 2 3 2" xfId="12859"/>
    <cellStyle name="40% - 强调文字颜色 4 2 2 2 3 2 2" xfId="12860"/>
    <cellStyle name="40% - 强调文字颜色 6 4 2 2 3 2" xfId="12861"/>
    <cellStyle name="差 13" xfId="12862"/>
    <cellStyle name="常规 6 3 4 3 2" xfId="12863"/>
    <cellStyle name="60% - 强调文字颜色 6 2 2 2 2 3" xfId="12864"/>
    <cellStyle name="40% - 强调文字颜色 4 2 2 2 3 2 2 2" xfId="12865"/>
    <cellStyle name="40% - 强调文字颜色 6 4 2 2 3 2 2" xfId="12866"/>
    <cellStyle name="计算 2 7 3" xfId="12867"/>
    <cellStyle name="60% - 强调文字颜色 6 2 2 2 2 3 2" xfId="12868"/>
    <cellStyle name="40% - 强调文字颜色 4 2 2 2 3 2 2 2 2" xfId="12869"/>
    <cellStyle name="标题 1 2 6 4" xfId="12870"/>
    <cellStyle name="常规 6 3 4 4" xfId="12871"/>
    <cellStyle name="汇总 4 7 2 2" xfId="12872"/>
    <cellStyle name="40% - 强调文字颜色 6 4 2 2 4" xfId="12873"/>
    <cellStyle name="40% - 强调文字颜色 4 2 2 2 3 2 3" xfId="12874"/>
    <cellStyle name="60% - 强调文字颜色 6 2 2 2 3 3" xfId="12875"/>
    <cellStyle name="40% - 强调文字颜色 4 2 2 2 3 2 3 2" xfId="12876"/>
    <cellStyle name="40% - 强调文字颜色 4 2 2 2 3 2 4" xfId="12877"/>
    <cellStyle name="40% - 强调文字颜色 4 3 2 3 3 2 2" xfId="12878"/>
    <cellStyle name="常规 11 4 3 4 2 4" xfId="12879"/>
    <cellStyle name="计算 6 2 3 2 2" xfId="12880"/>
    <cellStyle name="40% - 强调文字颜色 4 2 2 2 3 3" xfId="12881"/>
    <cellStyle name="常规 6 3 5 3" xfId="12882"/>
    <cellStyle name="常规 56 2" xfId="12883"/>
    <cellStyle name="汇总 2 2 4 2 3 4 2 2 2" xfId="12884"/>
    <cellStyle name="40% - 强调文字颜色 6 4 2 3 3" xfId="12885"/>
    <cellStyle name="计算 6 2 3 2 2 2" xfId="12886"/>
    <cellStyle name="40% - 强调文字颜色 4 2 2 2 3 3 2" xfId="12887"/>
    <cellStyle name="40% - 强调文字颜色 6 4 2 3 3 2" xfId="12888"/>
    <cellStyle name="常规 6 3 5 3 2" xfId="12889"/>
    <cellStyle name="60% - 强调文字颜色 6 2 2 3 2 3" xfId="12890"/>
    <cellStyle name="40% - 强调文字颜色 4 2 2 2 3 3 2 2" xfId="12891"/>
    <cellStyle name="好 2 3 3 2 3 2" xfId="12892"/>
    <cellStyle name="常规 11 4 3 4 2 5" xfId="12893"/>
    <cellStyle name="计算 6 2 3 2 3" xfId="12894"/>
    <cellStyle name="40% - 强调文字颜色 4 2 2 2 3 4" xfId="12895"/>
    <cellStyle name="40% - 强调文字颜色 5 2 3 2 3 2" xfId="12896"/>
    <cellStyle name="注释 4 2 3 3 4 2" xfId="12897"/>
    <cellStyle name="常规 10 2 8 3 3" xfId="12898"/>
    <cellStyle name="40% - 强调文字颜色 4 2 2 2 4" xfId="12899"/>
    <cellStyle name="注释 3 2 2 3 5" xfId="12900"/>
    <cellStyle name="常规 11 4 3 4 3 3" xfId="12901"/>
    <cellStyle name="40% - 强调文字颜色 4 2 2 2 4 2" xfId="12902"/>
    <cellStyle name="40% - 强调文字颜色 6 4 3 2 3" xfId="12903"/>
    <cellStyle name="常规 6 4 4 3" xfId="12904"/>
    <cellStyle name="40% - 强调文字颜色 4 2 2 2 4 2 2" xfId="12905"/>
    <cellStyle name="标题 2 2 2 13" xfId="12906"/>
    <cellStyle name="40% - 强调文字颜色 6 4 3 2 3 2" xfId="12907"/>
    <cellStyle name="常规 6 4 4 3 2" xfId="12908"/>
    <cellStyle name="60% - 强调文字颜色 6 2 3 2 2 3" xfId="12909"/>
    <cellStyle name="40% - 强调文字颜色 4 2 2 2 4 2 2 2" xfId="12910"/>
    <cellStyle name="常规 2 11 8 3" xfId="12911"/>
    <cellStyle name="常规 11 4 3 4 3 4" xfId="12912"/>
    <cellStyle name="计算 6 2 3 3 2" xfId="12913"/>
    <cellStyle name="汇总 4 3 3 2 2" xfId="12914"/>
    <cellStyle name="40% - 强调文字颜色 4 2 2 2 4 3" xfId="12915"/>
    <cellStyle name="汇总 4 3 3 2 2 2" xfId="12916"/>
    <cellStyle name="40% - 强调文字颜色 4 2 2 2 4 3 2" xfId="12917"/>
    <cellStyle name="汇总 4 3 3 2 3" xfId="12918"/>
    <cellStyle name="40% - 强调文字颜色 4 2 2 2 4 4" xfId="12919"/>
    <cellStyle name="标题 1 2 2 2" xfId="12920"/>
    <cellStyle name="40% - 强调文字颜色 4 2 2 2 5" xfId="12921"/>
    <cellStyle name="注释 3 2 2 3 6" xfId="12922"/>
    <cellStyle name="标题 1 2 2 2 2" xfId="12923"/>
    <cellStyle name="40% - 强调文字颜色 4 2 2 2 5 2" xfId="12924"/>
    <cellStyle name="40% - 强调文字颜色 6 4 4 2 3" xfId="12925"/>
    <cellStyle name="常规 6 5 4 3" xfId="12926"/>
    <cellStyle name="标题 1 2 2 2 2 2" xfId="12927"/>
    <cellStyle name="汇总 4 2 2 2 6" xfId="12928"/>
    <cellStyle name="百分比 2 2 2 4 4" xfId="12929"/>
    <cellStyle name="警告文本 4 3" xfId="12930"/>
    <cellStyle name="40% - 强调文字颜色 4 2 2 2 5 2 2" xfId="12931"/>
    <cellStyle name="标题 1 2 2 3" xfId="12932"/>
    <cellStyle name="40% - 强调文字颜色 4 2 2 2 6" xfId="12933"/>
    <cellStyle name="40% - 强调文字颜色 4 2 2 3" xfId="12934"/>
    <cellStyle name="40% - 强调文字颜色 5 2 3 4 3 2" xfId="12935"/>
    <cellStyle name="40% - 强调文字颜色 4 2 2 3 2" xfId="12936"/>
    <cellStyle name="注释 3 2 2 4 3" xfId="12937"/>
    <cellStyle name="40% - 强调文字颜色 4 2 2 3 2 2 2" xfId="12938"/>
    <cellStyle name="40% - 强调文字颜色 4 2 2 3 2 2 2 2" xfId="12939"/>
    <cellStyle name="40% - 强调文字颜色 4 2 2 3 3" xfId="12940"/>
    <cellStyle name="注释 3 2 2 4 4" xfId="12941"/>
    <cellStyle name="40% - 强调文字颜色 4 2 2 3 4" xfId="12942"/>
    <cellStyle name="40% - 强调文字颜色 4 2 2 4" xfId="12943"/>
    <cellStyle name="40% - 强调文字颜色 4 2 2 4 2" xfId="12944"/>
    <cellStyle name="40% - 强调文字颜色 4 2 2 4 2 2" xfId="12945"/>
    <cellStyle name="40% - 强调文字颜色 4 2 2 4 2 2 2" xfId="12946"/>
    <cellStyle name="常规 2 4 4 3 3 3" xfId="12947"/>
    <cellStyle name="40% - 强调文字颜色 4 2 2 4 2 2 2 2" xfId="12948"/>
    <cellStyle name="常规 8 2 5 3" xfId="12949"/>
    <cellStyle name="60% - 强调文字颜色 5 2 6 2 2" xfId="12950"/>
    <cellStyle name="40% - 强调文字颜色 4 2 2 4 2 3 2" xfId="12951"/>
    <cellStyle name="40% - 强调文字颜色 4 2 2 4 3" xfId="12952"/>
    <cellStyle name="40% - 强调文字颜色 4 2 2 4 3 2" xfId="12953"/>
    <cellStyle name="40% - 强调文字颜色 4 2 2 4 3 2 2" xfId="12954"/>
    <cellStyle name="40% - 强调文字颜色 4 2 2 5" xfId="12955"/>
    <cellStyle name="常规 4 5 6 3 2" xfId="12956"/>
    <cellStyle name="40% - 强调文字颜色 4 2 2 5 2" xfId="12957"/>
    <cellStyle name="40% - 强调文字颜色 4 2 2 5 2 2" xfId="12958"/>
    <cellStyle name="40% - 强调文字颜色 4 2 2 5 3" xfId="12959"/>
    <cellStyle name="40% - 强调文字颜色 4 2 2 5 3 2" xfId="12960"/>
    <cellStyle name="40% - 强调文字颜色 4 2 2 5 4" xfId="12961"/>
    <cellStyle name="注释 2 10 4" xfId="12962"/>
    <cellStyle name="40% - 强调文字颜色 4 2 2 6 2 2" xfId="12963"/>
    <cellStyle name="强调文字颜色 3 2 6 5" xfId="12964"/>
    <cellStyle name="60% - 强调文字颜色 5 2 8" xfId="12965"/>
    <cellStyle name="40% - 强调文字颜色 4 2 3" xfId="12966"/>
    <cellStyle name="适中 2 2 2 3 2 2" xfId="12967"/>
    <cellStyle name="汇总 4 3 5 2" xfId="12968"/>
    <cellStyle name="40% - 强调文字颜色 4 2 3 2 2" xfId="12969"/>
    <cellStyle name="注释 3 2 3 3 3" xfId="12970"/>
    <cellStyle name="40% - 强调文字颜色 4 2 3 2 2 2 2" xfId="12971"/>
    <cellStyle name="注释 2 2 2 3 3 4 2 2" xfId="12972"/>
    <cellStyle name="检查单元格 5 6 2" xfId="12973"/>
    <cellStyle name="常规 2 13 2 3 3" xfId="12974"/>
    <cellStyle name="40% - 强调文字颜色 4 2 3 2 2 2 2 2" xfId="12975"/>
    <cellStyle name="计算 2 3 7 2 3" xfId="12976"/>
    <cellStyle name="百分比 5" xfId="12977"/>
    <cellStyle name="40% - 强调文字颜色 4 2 3 2 2 3 2" xfId="12978"/>
    <cellStyle name="40% - 强调文字颜色 4 2 3 2 2 4" xfId="12979"/>
    <cellStyle name="40% - 强调文字颜色 5 2 4 2 2 2" xfId="12980"/>
    <cellStyle name="40% - 强调文字颜色 4 2 3 2 3" xfId="12981"/>
    <cellStyle name="注释 3 2 3 3 4" xfId="12982"/>
    <cellStyle name="常规 11 4 4 4 2 3 2" xfId="12983"/>
    <cellStyle name="40% - 强调文字颜色 4 2 3 2 3 2 2" xfId="12984"/>
    <cellStyle name="常规 2 12 4 2 2" xfId="12985"/>
    <cellStyle name="强调文字颜色 2 2 4" xfId="12986"/>
    <cellStyle name="常规 3 2 3 5 2 2" xfId="12987"/>
    <cellStyle name="输入 2 3 2 3 3 4" xfId="12988"/>
    <cellStyle name="输出 3 2 2 5" xfId="12989"/>
    <cellStyle name="60% - 强调文字颜色 2 5 2 4 3" xfId="12990"/>
    <cellStyle name="40% - 强调文字颜色 4 2 3 3 2 4" xfId="12991"/>
    <cellStyle name="40% - 强调文字颜色 5 2 4 3 2 2" xfId="12992"/>
    <cellStyle name="40% - 强调文字颜色 4 2 3 4 2 2 2" xfId="12993"/>
    <cellStyle name="40% - 强调文字颜色 4 2 3 4 3 2" xfId="12994"/>
    <cellStyle name="解释性文本 2 2 6" xfId="12995"/>
    <cellStyle name="40% - 强调文字颜色 4 3 4 3 2 2" xfId="12996"/>
    <cellStyle name="40% - 强调文字颜色 4 2 4" xfId="12997"/>
    <cellStyle name="常规 2 3 3 5 2 2" xfId="12998"/>
    <cellStyle name="适中 2 2 2 3 2 3" xfId="12999"/>
    <cellStyle name="汇总 4 3 5 3" xfId="13000"/>
    <cellStyle name="40% - 强调文字颜色 4 2 4 2 2" xfId="13001"/>
    <cellStyle name="汇总 2 2 2 5 2 2 4" xfId="13002"/>
    <cellStyle name="常规 2 2 3 2" xfId="13003"/>
    <cellStyle name="40% - 强调文字颜色 4 2 4 2 2 2 2" xfId="13004"/>
    <cellStyle name="输出 2 3 5 2" xfId="13005"/>
    <cellStyle name="40% - 强调文字颜色 4 2 4 2 3" xfId="13006"/>
    <cellStyle name="常规 11 4 5 4 2 3" xfId="13007"/>
    <cellStyle name="常规 2 3 3" xfId="13008"/>
    <cellStyle name="40% - 强调文字颜色 4 2 4 2 3 2" xfId="13009"/>
    <cellStyle name="输出 2 4 5" xfId="13010"/>
    <cellStyle name="40% - 强调文字颜色 4 2 4 3" xfId="13011"/>
    <cellStyle name="40% - 强调文字颜色 4 2 4 3 2" xfId="13012"/>
    <cellStyle name="40% - 强调文字颜色 4 2 5" xfId="13013"/>
    <cellStyle name="常规 2 3 3 5 2 3" xfId="13014"/>
    <cellStyle name="适中 2 2 2 3 2 4" xfId="13015"/>
    <cellStyle name="40% - 强调文字颜色 4 2 5 2" xfId="13016"/>
    <cellStyle name="40% - 强调文字颜色 4 2 5 2 2" xfId="13017"/>
    <cellStyle name="汇总 2 3 2 6 3 2 2 2" xfId="13018"/>
    <cellStyle name="标题 4 6 4 3" xfId="13019"/>
    <cellStyle name="注释 2 2 4 3 3 4" xfId="13020"/>
    <cellStyle name="汇总 2 4 8" xfId="13021"/>
    <cellStyle name="40% - 强调文字颜色 4 2 5 2 2 2" xfId="13022"/>
    <cellStyle name="40% - 强调文字颜色 4 2 5 2 3" xfId="13023"/>
    <cellStyle name="汇总 2 5 8" xfId="13024"/>
    <cellStyle name="40% - 强调文字颜色 4 2 5 2 3 2" xfId="13025"/>
    <cellStyle name="40% - 强调文字颜色 4 2 5 2 4" xfId="13026"/>
    <cellStyle name="计算 2 5 3 3 2" xfId="13027"/>
    <cellStyle name="汇总 2 4 2 3 3 2 2 3" xfId="13028"/>
    <cellStyle name="强调文字颜色 2 5 7" xfId="13029"/>
    <cellStyle name="常规 2 2 5 4 2" xfId="13030"/>
    <cellStyle name="60% - 强调文字颜色 1 2 2 3 2 2 2" xfId="13031"/>
    <cellStyle name="解释性文本 2 2 8 2 2" xfId="13032"/>
    <cellStyle name="输入 2 3 5 2 3" xfId="13033"/>
    <cellStyle name="40% - 强调文字颜色 4 2 6 2 2" xfId="13034"/>
    <cellStyle name="好 2 2 4 6" xfId="13035"/>
    <cellStyle name="60% - 强调文字颜色 1 2 2 3 2 2 2 2" xfId="13036"/>
    <cellStyle name="解释性文本 2 2 8 2 2 2" xfId="13037"/>
    <cellStyle name="输入 2 3 5 2 3 2" xfId="13038"/>
    <cellStyle name="计算 2 5 3 3 2 2" xfId="13039"/>
    <cellStyle name="强调文字颜色 5 2 4 2 3" xfId="13040"/>
    <cellStyle name="60% - 强调文字颜色 4 2 2 4 4" xfId="13041"/>
    <cellStyle name="强调文字颜色 2 5 7 2" xfId="13042"/>
    <cellStyle name="链接单元格 2 6 2 4" xfId="13043"/>
    <cellStyle name="40% - 强调文字颜色 4 2 6 2 2 2" xfId="13044"/>
    <cellStyle name="输入 2 6 9" xfId="13045"/>
    <cellStyle name="60% - 强调文字颜色 2 2 3 3 2 2" xfId="13046"/>
    <cellStyle name="常规 2 2 5 6" xfId="13047"/>
    <cellStyle name="计算 2 5 3 5" xfId="13048"/>
    <cellStyle name="60% - 强调文字颜色 3 2 5 2 2" xfId="13049"/>
    <cellStyle name="60% - 强调文字颜色 1 2 2 3 2 4" xfId="13050"/>
    <cellStyle name="解释性文本 2 2 8 4" xfId="13051"/>
    <cellStyle name="计算 2 11 3 2 2" xfId="13052"/>
    <cellStyle name="40% - 强调文字颜色 4 2 6 4" xfId="13053"/>
    <cellStyle name="40% - 强调文字颜色 4 3" xfId="13054"/>
    <cellStyle name="计算 6 2 6" xfId="13055"/>
    <cellStyle name="40% - 强调文字颜色 4 3 10" xfId="13056"/>
    <cellStyle name="常规 14 2 2 2 2 2" xfId="13057"/>
    <cellStyle name="常规 7 4 4 4" xfId="13058"/>
    <cellStyle name="汇总 5 8 2 2" xfId="13059"/>
    <cellStyle name="输出 2 2 4 3 3" xfId="13060"/>
    <cellStyle name="40% - 强调文字颜色 6 5 3 2 4" xfId="13061"/>
    <cellStyle name="40% - 强调文字颜色 4 3 10 2" xfId="13062"/>
    <cellStyle name="40% - 强调文字颜色 4 3 10 2 2" xfId="13063"/>
    <cellStyle name="60% - 强调文字颜色 5 3 7" xfId="13064"/>
    <cellStyle name="链接单元格 3 2 2 2 4" xfId="13065"/>
    <cellStyle name="注释 2 3 3 4 4 2" xfId="13066"/>
    <cellStyle name="40% - 强调文字颜色 4 3 2" xfId="13067"/>
    <cellStyle name="计算 6 2 6 2" xfId="13068"/>
    <cellStyle name="40% - 强调文字颜色 4 3 2 2" xfId="13069"/>
    <cellStyle name="常规 5 2 4 5" xfId="13070"/>
    <cellStyle name="计算 5 5 2 4" xfId="13071"/>
    <cellStyle name="汇总 3 6 2 3" xfId="13072"/>
    <cellStyle name="60% - 强调文字颜色 6 5 2 3 2 3 2" xfId="13073"/>
    <cellStyle name="常规 13 5 3" xfId="13074"/>
    <cellStyle name="40% - 强调文字颜色 4 3 2 2 2 2 2" xfId="13075"/>
    <cellStyle name="40% - 强调文字颜色 4 3 2 2 2 2 2 2" xfId="13076"/>
    <cellStyle name="常规 2 3 6 2 5" xfId="13077"/>
    <cellStyle name="40% - 强调文字颜色 4 3 2 2 2 4" xfId="13078"/>
    <cellStyle name="40% - 强调文字颜色 5 3 3 2 2 2" xfId="13079"/>
    <cellStyle name="常规 11 5 3 4 2 3" xfId="13080"/>
    <cellStyle name="40% - 强调文字颜色 4 3 2 2 3 2" xfId="13081"/>
    <cellStyle name="常规 14 5 3" xfId="13082"/>
    <cellStyle name="计算 2 2 2 2 10 4" xfId="13083"/>
    <cellStyle name="常规 11 5 3 4 2 3 2" xfId="13084"/>
    <cellStyle name="40% - 强调文字颜色 4 3 2 2 3 2 2" xfId="13085"/>
    <cellStyle name="40% - 强调文字颜色 4 3 2 2 4" xfId="13086"/>
    <cellStyle name="计算 4 2 5 6" xfId="13087"/>
    <cellStyle name="汇总 2 3 5 5" xfId="13088"/>
    <cellStyle name="60% - 强调文字颜色 3 4 2 4 3" xfId="13089"/>
    <cellStyle name="40% - 强调文字颜色 4 3 2 3 2 4" xfId="13090"/>
    <cellStyle name="40% - 强调文字颜色 5 3 3 3 2 2" xfId="13091"/>
    <cellStyle name="常规 11 5 3 5 2 3" xfId="13092"/>
    <cellStyle name="40% - 强调文字颜色 4 3 2 3 3 2" xfId="13093"/>
    <cellStyle name="40% - 强调文字颜色 4 3 2 4 2 2 2" xfId="13094"/>
    <cellStyle name="输入 3 5 2" xfId="13095"/>
    <cellStyle name="常规 2 9 5 2" xfId="13096"/>
    <cellStyle name="40% - 强调文字颜色 4 3 2 4 3 2" xfId="13097"/>
    <cellStyle name="输入 4 5" xfId="13098"/>
    <cellStyle name="40% - 强调文字颜色 4 3 2 5 2 2" xfId="13099"/>
    <cellStyle name="常规 3 9 5" xfId="13100"/>
    <cellStyle name="百分比 3 3 2 2" xfId="13101"/>
    <cellStyle name="40% - 强调文字颜色 4 3 2 6" xfId="13102"/>
    <cellStyle name="差 2 2 3 2 2 2 2" xfId="13103"/>
    <cellStyle name="链接单元格 3 2 2 2 5" xfId="13104"/>
    <cellStyle name="60% - 强调文字颜色 2 3 2 2 3 2 2" xfId="13105"/>
    <cellStyle name="注释 2 3 3 4 4 3" xfId="13106"/>
    <cellStyle name="40% - 强调文字颜色 4 3 3" xfId="13107"/>
    <cellStyle name="适中 2 2 2 3 3 2" xfId="13108"/>
    <cellStyle name="汇总 4 3 6 2" xfId="13109"/>
    <cellStyle name="40% - 强调文字颜色 4 3 3 2" xfId="13110"/>
    <cellStyle name="适中 2 2 2 3 3 2 2" xfId="13111"/>
    <cellStyle name="40% - 强调文字颜色 4 3 3 2 2 2 2" xfId="13112"/>
    <cellStyle name="常规 11 5 4 4 2 3" xfId="13113"/>
    <cellStyle name="40% - 强调文字颜色 4 3 3 2 3 2" xfId="13114"/>
    <cellStyle name="40% - 强调文字颜色 4 3 3 2 4" xfId="13115"/>
    <cellStyle name="40% - 强调文字颜色 4 3 4" xfId="13116"/>
    <cellStyle name="常规 2 3 3 5 3 2" xfId="13117"/>
    <cellStyle name="适中 2 2 2 3 3 3" xfId="13118"/>
    <cellStyle name="汇总 2 3 2 7 2 2" xfId="13119"/>
    <cellStyle name="解释性文本 4 9" xfId="13120"/>
    <cellStyle name="标题 1 2 5 2 3" xfId="13121"/>
    <cellStyle name="40% - 强调文字颜色 4 3 4 2" xfId="13122"/>
    <cellStyle name="40% - 强调文字颜色 4 3 4 2 2" xfId="13123"/>
    <cellStyle name="40% - 强调文字颜色 4 3 4 2 3" xfId="13124"/>
    <cellStyle name="40% - 强调文字颜色 4 3 4 2 4" xfId="13125"/>
    <cellStyle name="常规 26 2 2 2 2" xfId="13126"/>
    <cellStyle name="常规 31 2 2 2 2" xfId="13127"/>
    <cellStyle name="40% - 强调文字颜色 4 3 4 3" xfId="13128"/>
    <cellStyle name="40% - 强调文字颜色 4 3 4 3 2" xfId="13129"/>
    <cellStyle name="40% - 强调文字颜色 4 3 4 4" xfId="13130"/>
    <cellStyle name="60% - 强调文字颜色 2 4 2 3 3 2 2" xfId="13131"/>
    <cellStyle name="解释性文本 2 3 7" xfId="13132"/>
    <cellStyle name="40% - 强调文字颜色 4 3 5" xfId="13133"/>
    <cellStyle name="适中 2 2 2 3 3 4" xfId="13134"/>
    <cellStyle name="40% - 强调文字颜色 4 3 5 2" xfId="13135"/>
    <cellStyle name="强调文字颜色 1 2 3 4 4" xfId="13136"/>
    <cellStyle name="汇总 2 3 2 7 3 2 2" xfId="13137"/>
    <cellStyle name="常规 2 5 8" xfId="13138"/>
    <cellStyle name="40% - 强调文字颜色 4 3 5 2 2" xfId="13139"/>
    <cellStyle name="常规 2 5 8 2" xfId="13140"/>
    <cellStyle name="40% - 强调文字颜色 4 3 5 2 2 2" xfId="13141"/>
    <cellStyle name="40% - 强调文字颜色 4 3 5 4" xfId="13142"/>
    <cellStyle name="常规 2 3 5 4" xfId="13143"/>
    <cellStyle name="输出 2 4 7 4" xfId="13144"/>
    <cellStyle name="计算 2 6 3 3" xfId="13145"/>
    <cellStyle name="60% - 强调文字颜色 1 2 2 4 2 2" xfId="13146"/>
    <cellStyle name="40% - 强调文字颜色 4 3 6 2" xfId="13147"/>
    <cellStyle name="常规 2 3 5 4 2" xfId="13148"/>
    <cellStyle name="计算 2 6 3 3 2" xfId="13149"/>
    <cellStyle name="60% - 强调文字颜色 1 2 2 4 2 2 2" xfId="13150"/>
    <cellStyle name="40% - 强调文字颜色 4 3 6 2 2" xfId="13151"/>
    <cellStyle name="60% - 强调文字颜色 1 2 2 4 2 2 2 2" xfId="13152"/>
    <cellStyle name="检查单元格 2 2 2 7" xfId="13153"/>
    <cellStyle name="适中 2 2 4 2 2 3" xfId="13154"/>
    <cellStyle name="60% - 强调文字颜色 5 2 2 4 4" xfId="13155"/>
    <cellStyle name="计算 2 6 3 3 2 2" xfId="13156"/>
    <cellStyle name="强调文字颜色 6 2 4 2 3" xfId="13157"/>
    <cellStyle name="汇总 6 2 5 3" xfId="13158"/>
    <cellStyle name="常规 10 2 3 5 3" xfId="13159"/>
    <cellStyle name="常规 3 5 8 2" xfId="13160"/>
    <cellStyle name="40% - 强调文字颜色 4 3 6 2 2 2" xfId="13161"/>
    <cellStyle name="40% - 强调文字颜色 4 3 6 2 3" xfId="13162"/>
    <cellStyle name="60% - 强调文字颜色 6 3 2 3 2" xfId="13163"/>
    <cellStyle name="常规 3 5 9" xfId="13164"/>
    <cellStyle name="40% - 强调文字颜色 4 3 6 2 4" xfId="13165"/>
    <cellStyle name="常规 26 2 4 2 2" xfId="13166"/>
    <cellStyle name="60% - 强调文字颜色 6 3 2 3 3" xfId="13167"/>
    <cellStyle name="常规 2 3 5 5 2" xfId="13168"/>
    <cellStyle name="计算 2 6 3 4 2" xfId="13169"/>
    <cellStyle name="汇总 2 5 2 6" xfId="13170"/>
    <cellStyle name="60% - 强调文字颜色 1 2 2 4 2 3 2" xfId="13171"/>
    <cellStyle name="40% - 强调文字颜色 4 3 6 3 2" xfId="13172"/>
    <cellStyle name="40% - 强调文字颜色 4 3 6 3 3" xfId="13173"/>
    <cellStyle name="60% - 强调文字颜色 6 3 2 4 2" xfId="13174"/>
    <cellStyle name="常规 3 6 9" xfId="13175"/>
    <cellStyle name="60% - 强调文字颜色 2 2 3 4 2 2" xfId="13176"/>
    <cellStyle name="常规 2 3 5 6" xfId="13177"/>
    <cellStyle name="计算 2 6 3 5" xfId="13178"/>
    <cellStyle name="60% - 强调文字颜色 3 2 6 2 2" xfId="13179"/>
    <cellStyle name="60% - 强调文字颜色 1 2 2 4 2 4" xfId="13180"/>
    <cellStyle name="40% - 强调文字颜色 4 3 6 4" xfId="13181"/>
    <cellStyle name="常规 2 18 6 2" xfId="13182"/>
    <cellStyle name="40% - 强调文字颜色 4 4" xfId="13183"/>
    <cellStyle name="计算 6 2 7" xfId="13184"/>
    <cellStyle name="60% - 强调文字颜色 5 4 7" xfId="13185"/>
    <cellStyle name="链接单元格 3 2 2 3 4" xfId="13186"/>
    <cellStyle name="注释 2 3 3 4 5 2" xfId="13187"/>
    <cellStyle name="标题 7 2 2 2 2 3" xfId="13188"/>
    <cellStyle name="警告文本 2 2 2 2 2 4" xfId="13189"/>
    <cellStyle name="40% - 强调文字颜色 4 4 2" xfId="13190"/>
    <cellStyle name="常规 4 4 2 2 2 5" xfId="13191"/>
    <cellStyle name="注释 2 11 5" xfId="13192"/>
    <cellStyle name="计算 2 2 3 2 11" xfId="13193"/>
    <cellStyle name="40% - 强调文字颜色 4 4 2 2" xfId="13194"/>
    <cellStyle name="40% - 强调文字颜色 4 4 2 2 2 2 2" xfId="13195"/>
    <cellStyle name="常规 4 6 7" xfId="13196"/>
    <cellStyle name="40% - 强调文字颜色 4 4 2 2 2 2 2 2" xfId="13197"/>
    <cellStyle name="检查单元格 3 2 2 3 4" xfId="13198"/>
    <cellStyle name="40% - 强调文字颜色 4 4 2 2 2 3" xfId="13199"/>
    <cellStyle name="40% - 强调文字颜色 4 4 2 2 2 3 2" xfId="13200"/>
    <cellStyle name="40% - 强调文字颜色 4 4 2 2 2 4" xfId="13201"/>
    <cellStyle name="警告文本 2 3 5 2 2" xfId="13202"/>
    <cellStyle name="40% - 强调文字颜色 5 4 3 2 2 2" xfId="13203"/>
    <cellStyle name="常规 11 6 3 4 2 3" xfId="13204"/>
    <cellStyle name="40% - 强调文字颜色 4 4 2 2 3 2" xfId="13205"/>
    <cellStyle name="60% - 强调文字颜色 1 5 3 2 4" xfId="13206"/>
    <cellStyle name="60% - 强调文字颜色 4 2 2 2 2 3" xfId="13207"/>
    <cellStyle name="40% - 强调文字颜色 4 4 2 2 3 2 2" xfId="13208"/>
    <cellStyle name="60% - 强调文字颜色 4 2 2 2 2 3 2" xfId="13209"/>
    <cellStyle name="40% - 强调文字颜色 4 4 2 2 4" xfId="13210"/>
    <cellStyle name="常规 13 5 5" xfId="13211"/>
    <cellStyle name="40% - 强调文字颜色 4 4 2 3 2 2 2" xfId="13212"/>
    <cellStyle name="40% - 强调文字颜色 4 4 2 3 2 2 2 2" xfId="13213"/>
    <cellStyle name="检查单元格 4 2 2 3 4" xfId="13214"/>
    <cellStyle name="常规 7 4 10" xfId="13215"/>
    <cellStyle name="常规 11 6 3 5 2 3" xfId="13216"/>
    <cellStyle name="40% - 强调文字颜色 4 4 2 3 3 2" xfId="13217"/>
    <cellStyle name="60% - 强调文字颜色 1 5 4 2 4" xfId="13218"/>
    <cellStyle name="60% - 强调文字颜色 4 2 2 3 2 3" xfId="13219"/>
    <cellStyle name="常规 14 5 5" xfId="13220"/>
    <cellStyle name="40% - 强调文字颜色 4 4 2 3 3 2 2" xfId="13221"/>
    <cellStyle name="60% - 强调文字颜色 4 2 2 3 2 3 2" xfId="13222"/>
    <cellStyle name="标题 8 2 3 2 2 2" xfId="13223"/>
    <cellStyle name="警告文本 3 2 3 2 2 3" xfId="13224"/>
    <cellStyle name="汇总 4 3 7 2" xfId="13225"/>
    <cellStyle name="警告文本 2 2 2 2 2 5" xfId="13226"/>
    <cellStyle name="40% - 强调文字颜色 4 4 3" xfId="13227"/>
    <cellStyle name="适中 2 2 2 3 4 2" xfId="13228"/>
    <cellStyle name="标题 8 2 3 2 2 2 2" xfId="13229"/>
    <cellStyle name="40% - 强调文字颜色 4 4 3 2" xfId="13230"/>
    <cellStyle name="60% - 强调文字颜色 1 5 2" xfId="13231"/>
    <cellStyle name="常规 11 6 4 4 2 3" xfId="13232"/>
    <cellStyle name="输出 2 2 2 2 9 3" xfId="13233"/>
    <cellStyle name="计算 2 2 3 5 5" xfId="13234"/>
    <cellStyle name="40% - 强调文字颜色 4 4 3 2 3 2" xfId="13235"/>
    <cellStyle name="60% - 强调文字颜色 1 6 3 2 4" xfId="13236"/>
    <cellStyle name="标题 3 4 2 2 3 2 2" xfId="13237"/>
    <cellStyle name="注释 2 4 2 3 4 4" xfId="13238"/>
    <cellStyle name="60% - 强调文字颜色 4 2 3 2 2 3" xfId="13239"/>
    <cellStyle name="40% - 强调文字颜色 4 4 3 2 4" xfId="13240"/>
    <cellStyle name="60% - 强调文字颜色 1 6" xfId="13241"/>
    <cellStyle name="汇总 2 3 2 8 2" xfId="13242"/>
    <cellStyle name="标题 8 2 3 2 2 3" xfId="13243"/>
    <cellStyle name="40% - 强调文字颜色 4 4 4" xfId="13244"/>
    <cellStyle name="40% - 强调文字颜色 4 4 4 2" xfId="13245"/>
    <cellStyle name="40% - 强调文字颜色 4 4 4 2 2" xfId="13246"/>
    <cellStyle name="40% - 强调文字颜色 4 4 4 2 2 2" xfId="13247"/>
    <cellStyle name="强调文字颜色 1 3 2 4 5" xfId="13248"/>
    <cellStyle name="标题 3 4 2 3 3 2" xfId="13249"/>
    <cellStyle name="汇总 2 3 2 8 2 2 3" xfId="13250"/>
    <cellStyle name="40% - 强调文字颜色 4 4 4 2 3" xfId="13251"/>
    <cellStyle name="标题 3 4 2 3 3 2 2" xfId="13252"/>
    <cellStyle name="40% - 强调文字颜色 4 4 4 2 3 2" xfId="13253"/>
    <cellStyle name="40% - 强调文字颜色 4 4 5" xfId="13254"/>
    <cellStyle name="40% - 强调文字颜色 4 4 5 2" xfId="13255"/>
    <cellStyle name="常规 11 4 6" xfId="13256"/>
    <cellStyle name="汇总 2 3 2 8 3 2 2" xfId="13257"/>
    <cellStyle name="40% - 强调文字颜色 4 4 5 2 2" xfId="13258"/>
    <cellStyle name="常规 11 4 6 2" xfId="13259"/>
    <cellStyle name="40% - 强调文字颜色 4 4 5 2 2 2" xfId="13260"/>
    <cellStyle name="常规 2 4 5 4" xfId="13261"/>
    <cellStyle name="输出 2 5 7 4" xfId="13262"/>
    <cellStyle name="计算 2 7 3 3" xfId="13263"/>
    <cellStyle name="60% - 强调文字颜色 1 2 2 5 2 2" xfId="13264"/>
    <cellStyle name="注释 2 3 2 2 2 2 2 2" xfId="13265"/>
    <cellStyle name="40% - 强调文字颜色 4 4 6 2" xfId="13266"/>
    <cellStyle name="汇总 2 2 4 2 5" xfId="13267"/>
    <cellStyle name="标题 1 6 3" xfId="13268"/>
    <cellStyle name="计算 2 7 3 3 2" xfId="13269"/>
    <cellStyle name="注释 2 2 2 10" xfId="13270"/>
    <cellStyle name="60% - 强调文字颜色 1 2 2 5 2 2 2" xfId="13271"/>
    <cellStyle name="40% - 强调文字颜色 4 4 6 2 2" xfId="13272"/>
    <cellStyle name="常规 4 2 8 2" xfId="13273"/>
    <cellStyle name="40% - 强调文字颜色 4 5" xfId="13274"/>
    <cellStyle name="计算 6 2 8" xfId="13275"/>
    <cellStyle name="60% - 强调文字颜色 5 5 7" xfId="13276"/>
    <cellStyle name="输入 2 2 4 3 2 2 3" xfId="13277"/>
    <cellStyle name="计算 2 3 2 6 2 3" xfId="13278"/>
    <cellStyle name="警告文本 2 2 2 2 3 4" xfId="13279"/>
    <cellStyle name="常规 4 2 8 2 2" xfId="13280"/>
    <cellStyle name="40% - 强调文字颜色 4 5 2" xfId="13281"/>
    <cellStyle name="40% - 强调文字颜色 4 5 2 2" xfId="13282"/>
    <cellStyle name="常规 4 4 2 3 2 5" xfId="13283"/>
    <cellStyle name="40% - 强调文字颜色 4 5 2 2 2 3" xfId="13284"/>
    <cellStyle name="60% - 强调文字颜色 6 2 3 5" xfId="13285"/>
    <cellStyle name="40% - 强调文字颜色 4 5 2 2 2 4" xfId="13286"/>
    <cellStyle name="60% - 强调文字颜色 6 2 3 6" xfId="13287"/>
    <cellStyle name="40% - 强调文字颜色 5 5 3 2 2 2" xfId="13288"/>
    <cellStyle name="40% - 强调文字颜色 4 5 2 2 3 2" xfId="13289"/>
    <cellStyle name="60% - 强调文字颜色 2 5 3 2 4" xfId="13290"/>
    <cellStyle name="60% - 强调文字颜色 6 2 4 4" xfId="13291"/>
    <cellStyle name="计算 2 3 11 2" xfId="13292"/>
    <cellStyle name="60% - 强调文字颜色 4 3 2 2 2 3" xfId="13293"/>
    <cellStyle name="40% - 强调文字颜色 4 5 2 3" xfId="13294"/>
    <cellStyle name="60% - 强调文字颜色 6 2 3 2 2 3 2" xfId="13295"/>
    <cellStyle name="40% - 强调文字颜色 4 5 2 3 2" xfId="13296"/>
    <cellStyle name="40% - 强调文字颜色 4 5 2 3 2 2" xfId="13297"/>
    <cellStyle name="60% - 强调文字颜色 6 3 3 4" xfId="13298"/>
    <cellStyle name="40% - 强调文字颜色 4 5 2 3 3" xfId="13299"/>
    <cellStyle name="60% - 强调文字颜色 2 2 2 5 2 2" xfId="13300"/>
    <cellStyle name="注释 2 3 3 2 2 2 2 2" xfId="13301"/>
    <cellStyle name="40% - 强调文字颜色 4 5 2 3 3 2" xfId="13302"/>
    <cellStyle name="60% - 强调文字颜色 2 2 2 5 2 2 2" xfId="13303"/>
    <cellStyle name="60% - 强调文字颜色 2 5 4 2 4" xfId="13304"/>
    <cellStyle name="60% - 强调文字颜色 6 3 4 4" xfId="13305"/>
    <cellStyle name="60% - 强调文字颜色 4 3 2 3 2 3" xfId="13306"/>
    <cellStyle name="40% - 强调文字颜色 4 5 2 3 3 2 2" xfId="13307"/>
    <cellStyle name="60% - 强调文字颜色 4 3 2 3 2 3 2" xfId="13308"/>
    <cellStyle name="输出 2 2 11 2 2 2" xfId="13309"/>
    <cellStyle name="链接单元格 4 2 4 2 2" xfId="13310"/>
    <cellStyle name="40% - 强调文字颜色 4 5 2 3 4" xfId="13311"/>
    <cellStyle name="40% - 强调文字颜色 4 5 2 4" xfId="13312"/>
    <cellStyle name="常规 4 2 8 2 3" xfId="13313"/>
    <cellStyle name="40% - 强调文字颜色 4 5 3" xfId="13314"/>
    <cellStyle name="40% - 强调文字颜色 4 5 3 2" xfId="13315"/>
    <cellStyle name="检查单元格 8" xfId="13316"/>
    <cellStyle name="常规 2 8" xfId="13317"/>
    <cellStyle name="40% - 强调文字颜色 4 5 3 2 3 2" xfId="13318"/>
    <cellStyle name="60% - 强调文字颜色 2 6 3 2 4" xfId="13319"/>
    <cellStyle name="注释 2 5 2 3 4 4" xfId="13320"/>
    <cellStyle name="40% - 强调文字颜色 4 5 3 2 4" xfId="13321"/>
    <cellStyle name="检查单元格 8 4" xfId="13322"/>
    <cellStyle name="常规 2 6 2 2 2" xfId="13323"/>
    <cellStyle name="输出 2 7 4 2 2" xfId="13324"/>
    <cellStyle name="40% - 强调文字颜色 4 5 3 3" xfId="13325"/>
    <cellStyle name="检查单元格 9" xfId="13326"/>
    <cellStyle name="常规 2 6 2 2 2 2" xfId="13327"/>
    <cellStyle name="输出 2 7 4 2 2 2" xfId="13328"/>
    <cellStyle name="40% - 强调文字颜色 4 5 3 3 2" xfId="13329"/>
    <cellStyle name="检查单元格 9 2" xfId="13330"/>
    <cellStyle name="常规 2 6 2 2 3" xfId="13331"/>
    <cellStyle name="输出 2 7 4 2 3" xfId="13332"/>
    <cellStyle name="40% - 强调文字颜色 4 5 3 4" xfId="13333"/>
    <cellStyle name="40% - 强调文字颜色 4 5 4" xfId="13334"/>
    <cellStyle name="40% - 强调文字颜色 4 5 4 2" xfId="13335"/>
    <cellStyle name="40% - 强调文字颜色 4 5 4 2 2" xfId="13336"/>
    <cellStyle name="40% - 强调文字颜色 4 5 4 2 2 2" xfId="13337"/>
    <cellStyle name="40% - 强调文字颜色 4 5 4 2 3" xfId="13338"/>
    <cellStyle name="40% - 强调文字颜色 4 5 4 2 3 2" xfId="13339"/>
    <cellStyle name="40% - 强调文字颜色 4 5 4 2 4" xfId="13340"/>
    <cellStyle name="汇总 2 3 2 9 2 3" xfId="13341"/>
    <cellStyle name="常规 2 6 2 3 2" xfId="13342"/>
    <cellStyle name="输出 2 7 4 3 2" xfId="13343"/>
    <cellStyle name="40% - 强调文字颜色 4 5 4 3" xfId="13344"/>
    <cellStyle name="强调文字颜色 1 5 2 2 2 2" xfId="13345"/>
    <cellStyle name="强调文字颜色 1 4 2 5 4" xfId="13346"/>
    <cellStyle name="汇总 2 3 2 9 2 3 2" xfId="13347"/>
    <cellStyle name="常规 2 6 2 3 2 2" xfId="13348"/>
    <cellStyle name="输出 2 7 4 3 2 2" xfId="13349"/>
    <cellStyle name="40% - 强调文字颜色 4 5 4 3 2" xfId="13350"/>
    <cellStyle name="强调文字颜色 1 5 2 2 2 2 2" xfId="13351"/>
    <cellStyle name="常规 2 6 2 3 2 2 2" xfId="13352"/>
    <cellStyle name="输出 2 7 4 3 2 2 2" xfId="13353"/>
    <cellStyle name="40% - 强调文字颜色 4 5 4 3 2 2" xfId="13354"/>
    <cellStyle name="计算 2 2 4 3" xfId="13355"/>
    <cellStyle name="汇总 2 3 2 9 2 4" xfId="13356"/>
    <cellStyle name="常规 2 6 2 3 3" xfId="13357"/>
    <cellStyle name="输出 2 7 4 3 3" xfId="13358"/>
    <cellStyle name="40% - 强调文字颜色 4 5 4 4" xfId="13359"/>
    <cellStyle name="强调文字颜色 1 5 2 2 2 3" xfId="13360"/>
    <cellStyle name="40% - 强调文字颜色 4 5 5" xfId="13361"/>
    <cellStyle name="输入 2 7 2 2" xfId="13362"/>
    <cellStyle name="常规 2 8 7 2 2" xfId="13363"/>
    <cellStyle name="40% - 强调文字颜色 4 5 5 2" xfId="13364"/>
    <cellStyle name="输入 2 7 2 2 2" xfId="13365"/>
    <cellStyle name="40% - 强调文字颜色 4 5 5 2 2" xfId="13366"/>
    <cellStyle name="常规 11 5 2 2 6 4" xfId="13367"/>
    <cellStyle name="输入 2 7 2 2 2 2" xfId="13368"/>
    <cellStyle name="40% - 强调文字颜色 4 5 5 2 2 2" xfId="13369"/>
    <cellStyle name="输入 2 7 2 2 2 2 2" xfId="13370"/>
    <cellStyle name="汇总 2 3 2 9 3 3" xfId="13371"/>
    <cellStyle name="常规 2 6 2 4 2" xfId="13372"/>
    <cellStyle name="输出 2 7 4 4 2" xfId="13373"/>
    <cellStyle name="40% - 强调文字颜色 4 5 5 3" xfId="13374"/>
    <cellStyle name="输入 2 7 2 2 3" xfId="13375"/>
    <cellStyle name="强调文字颜色 1 5 2 2 3 2" xfId="13376"/>
    <cellStyle name="常规 2 6 2 4 2 2" xfId="13377"/>
    <cellStyle name="输出 2 7 4 4 2 2" xfId="13378"/>
    <cellStyle name="40% - 强调文字颜色 4 5 5 3 2" xfId="13379"/>
    <cellStyle name="输入 2 7 2 2 3 2" xfId="13380"/>
    <cellStyle name="强调文字颜色 1 5 2 2 3 2 2" xfId="13381"/>
    <cellStyle name="常规 2 6 2 4 3" xfId="13382"/>
    <cellStyle name="输出 2 7 4 4 3" xfId="13383"/>
    <cellStyle name="40% - 强调文字颜色 4 5 5 4" xfId="13384"/>
    <cellStyle name="输入 2 7 2 2 4" xfId="13385"/>
    <cellStyle name="强调文字颜色 1 5 2 2 3 3" xfId="13386"/>
    <cellStyle name="常规 2 4 6 2 2 2 4" xfId="13387"/>
    <cellStyle name="60% - 强调文字颜色 1 2 2 6 2" xfId="13388"/>
    <cellStyle name="注释 2 3 2 2 2 3 2" xfId="13389"/>
    <cellStyle name="40% - 强调文字颜色 4 5 6" xfId="13390"/>
    <cellStyle name="输入 2 7 2 3" xfId="13391"/>
    <cellStyle name="常规 2 8 7 2 3" xfId="13392"/>
    <cellStyle name="常规 2 5 5 4" xfId="13393"/>
    <cellStyle name="输出 2 6 7 4" xfId="13394"/>
    <cellStyle name="计算 2 8 3 3" xfId="13395"/>
    <cellStyle name="60% - 强调文字颜色 1 2 2 6 2 2" xfId="13396"/>
    <cellStyle name="40% - 强调文字颜色 4 5 6 2" xfId="13397"/>
    <cellStyle name="输入 2 7 2 3 2" xfId="13398"/>
    <cellStyle name="汇总 5 2 2 5" xfId="13399"/>
    <cellStyle name="40% - 强调文字颜色 4 5 6 2 2" xfId="13400"/>
    <cellStyle name="常规 11 5 2 3 6 4" xfId="13401"/>
    <cellStyle name="输入 2 7 2 3 2 2" xfId="13402"/>
    <cellStyle name="汇总 2 2 4" xfId="13403"/>
    <cellStyle name="汇总 5 2 2 5 2" xfId="13404"/>
    <cellStyle name="常规 4 2 8 3" xfId="13405"/>
    <cellStyle name="40% - 强调文字颜色 4 6" xfId="13406"/>
    <cellStyle name="适中 6 3 3 2" xfId="13407"/>
    <cellStyle name="常规 2 16 2 2 6" xfId="13408"/>
    <cellStyle name="40% - 强调文字颜色 4 6 2 4" xfId="13409"/>
    <cellStyle name="常规 2 16 2 3 4" xfId="13410"/>
    <cellStyle name="常规 7 4 2 2 2 3 2" xfId="13411"/>
    <cellStyle name="40% - 强调文字颜色 4 6 3 2" xfId="13412"/>
    <cellStyle name="常规 2 6 3 2 2" xfId="13413"/>
    <cellStyle name="输出 2 7 5 2 2" xfId="13414"/>
    <cellStyle name="常规 2 16 2 3 5" xfId="13415"/>
    <cellStyle name="40% - 强调文字颜色 4 6 3 3" xfId="13416"/>
    <cellStyle name="标题 1 4 2 3 2 2 2" xfId="13417"/>
    <cellStyle name="常规 3 5 10 2" xfId="13418"/>
    <cellStyle name="40% - 强调文字颜色 4 6 4" xfId="13419"/>
    <cellStyle name="40% - 强调文字颜色 4 6 4 2" xfId="13420"/>
    <cellStyle name="好 2 3" xfId="13421"/>
    <cellStyle name="常规 11 7 2 2 2 3" xfId="13422"/>
    <cellStyle name="差 2 3 2 2 3" xfId="13423"/>
    <cellStyle name="40% - 强调文字颜色 5 2" xfId="13424"/>
    <cellStyle name="计算 6 3 5" xfId="13425"/>
    <cellStyle name="40% - 强调文字颜色 5 2 10 3" xfId="13426"/>
    <cellStyle name="常规 4 5 8 2 3" xfId="13427"/>
    <cellStyle name="60% - 强调文字颜色 6 2 7" xfId="13428"/>
    <cellStyle name="差 2 3 2 2 3 2" xfId="13429"/>
    <cellStyle name="40% - 强调文字颜色 5 2 2" xfId="13430"/>
    <cellStyle name="计算 6 3 5 2" xfId="13431"/>
    <cellStyle name="60% - 强调文字颜色 6 2 7 2" xfId="13432"/>
    <cellStyle name="常规 2 10 3" xfId="13433"/>
    <cellStyle name="40% - 强调文字颜色 5 2 2 2" xfId="13434"/>
    <cellStyle name="40% - 强调文字颜色 5 2 2 2 2 2 2" xfId="13435"/>
    <cellStyle name="标题 3 2 11 2" xfId="13436"/>
    <cellStyle name="输入 2 2 3 7 2 4" xfId="13437"/>
    <cellStyle name="40% - 强调文字颜色 5 2 2 2 2 2 2 2 2" xfId="13438"/>
    <cellStyle name="标题 3 2 4 4" xfId="13439"/>
    <cellStyle name="标题 5 2 5 2 2 2" xfId="13440"/>
    <cellStyle name="强调文字颜色 5 2 5 4" xfId="13441"/>
    <cellStyle name="输出 6 2 4" xfId="13442"/>
    <cellStyle name="40% - 强调文字颜色 5 2 2 2 2 2 3" xfId="13443"/>
    <cellStyle name="60% - 强调文字颜色 3 3 2 4 3 2" xfId="13444"/>
    <cellStyle name="常规 2 10 3 2 2 4" xfId="13445"/>
    <cellStyle name="40% - 强调文字颜色 5 2 2 2 2 2 4" xfId="13446"/>
    <cellStyle name="40% - 强调文字颜色 5 3 2 3 2 2 2" xfId="13447"/>
    <cellStyle name="40% - 强调文字颜色 5 2 2 2 2 4" xfId="13448"/>
    <cellStyle name="百分比 2 2 3 2 3" xfId="13449"/>
    <cellStyle name="40% - 强调文字颜色 6 2 3 2 2 2" xfId="13450"/>
    <cellStyle name="注释 5 2 3 3 3 2" xfId="13451"/>
    <cellStyle name="输入 2 2 2 2 10 3" xfId="13452"/>
    <cellStyle name="常规 4 4 4 2 2" xfId="13453"/>
    <cellStyle name="好 2 3 2 2 3 2" xfId="13454"/>
    <cellStyle name="常规 11 4 2 4 2 5" xfId="13455"/>
    <cellStyle name="40% - 强调文字颜色 5 2 2 2 3 2" xfId="13456"/>
    <cellStyle name="注释 4 2 2 3 4 2" xfId="13457"/>
    <cellStyle name="常规 2 10 3 3 2 2" xfId="13458"/>
    <cellStyle name="计算 2 2 2 2 9" xfId="13459"/>
    <cellStyle name="警告文本 2 2 7 3" xfId="13460"/>
    <cellStyle name="强调文字颜色 2 3 2 3 2 4" xfId="13461"/>
    <cellStyle name="差 2 2 2 5 2 2" xfId="13462"/>
    <cellStyle name="标题 8 4 2 4" xfId="13463"/>
    <cellStyle name="强调文字颜色 3 3 3 3 2 2" xfId="13464"/>
    <cellStyle name="40% - 强调文字颜色 5 4 2 4 3" xfId="13465"/>
    <cellStyle name="常规 11 4 2 2 2 3 2 2 2" xfId="13466"/>
    <cellStyle name="40% - 强调文字颜色 5 2 2 2 3 2 2" xfId="13467"/>
    <cellStyle name="常规 19 2 5 4" xfId="13468"/>
    <cellStyle name="差 4 2 4 5" xfId="13469"/>
    <cellStyle name="强调文字颜色 5 3 5 3" xfId="13470"/>
    <cellStyle name="输出 7 2 3" xfId="13471"/>
    <cellStyle name="计算 2 2 2 2 9 2 2" xfId="13472"/>
    <cellStyle name="60% - 强调文字颜色 5 2 2 4 2 3 2" xfId="13473"/>
    <cellStyle name="解释性文本 4 5 2 3" xfId="13474"/>
    <cellStyle name="40% - 强调文字颜色 5 2 2 2 3 2 2 2 2" xfId="13475"/>
    <cellStyle name="适中 3 2 3 2" xfId="13476"/>
    <cellStyle name="40% - 强调文字颜色 5 4 2 4 4" xfId="13477"/>
    <cellStyle name="常规 11 4 2 2 2 3 2 2 3" xfId="13478"/>
    <cellStyle name="40% - 强调文字颜色 5 2 2 2 3 2 3" xfId="13479"/>
    <cellStyle name="警告文本 5 3 2 3 2" xfId="13480"/>
    <cellStyle name="常规 10 2 3 5 2 3" xfId="13481"/>
    <cellStyle name="输出 7 2 4 2" xfId="13482"/>
    <cellStyle name="40% - 强调文字颜色 5 2 2 2 3 2 3 2" xfId="13483"/>
    <cellStyle name="适中 3 3 3" xfId="13484"/>
    <cellStyle name="汇总 2 7 10" xfId="13485"/>
    <cellStyle name="40% - 强调文字颜色 5 2 2 2 3 2 4" xfId="13486"/>
    <cellStyle name="40% - 强调文字颜色 5 3 2 3 3 2 2" xfId="13487"/>
    <cellStyle name="常规 11 4 2 4 2 6" xfId="13488"/>
    <cellStyle name="40% - 强调文字颜色 5 2 2 2 3 3" xfId="13489"/>
    <cellStyle name="百分比 2 2 3 3 2" xfId="13490"/>
    <cellStyle name="40% - 强调文字颜色 5 2 2 2 3 3 2" xfId="13491"/>
    <cellStyle name="百分比 2 2 3 3 2 2" xfId="13492"/>
    <cellStyle name="常规 19 2 6 4" xfId="13493"/>
    <cellStyle name="40% - 强调文字颜色 5 2 2 2 3 3 2 2" xfId="13494"/>
    <cellStyle name="适中 4 2 3" xfId="13495"/>
    <cellStyle name="百分比 2 2 3 3 2 2 2" xfId="13496"/>
    <cellStyle name="计算 2 4 6" xfId="13497"/>
    <cellStyle name="40% - 强调文字颜色 5 2 2 2 3 4" xfId="13498"/>
    <cellStyle name="百分比 2 2 3 3 3" xfId="13499"/>
    <cellStyle name="40% - 强调文字颜色 6 2 3 2 3 2" xfId="13500"/>
    <cellStyle name="注释 5 2 3 3 4 2" xfId="13501"/>
    <cellStyle name="常规 4 4 4 3 2" xfId="13502"/>
    <cellStyle name="40% - 强调文字颜色 5 2 2 2 4" xfId="13503"/>
    <cellStyle name="注释 4 2 2 3 5" xfId="13504"/>
    <cellStyle name="常规 11 4 2 4 3 5" xfId="13505"/>
    <cellStyle name="汇总 4 2 3 2 3" xfId="13506"/>
    <cellStyle name="40% - 强调文字颜色 5 2 2 2 4 2" xfId="13507"/>
    <cellStyle name="常规 11 4 2 2 2 3 3 2 2" xfId="13508"/>
    <cellStyle name="60% - 强调文字颜色 1 2 6" xfId="13509"/>
    <cellStyle name="计算 2 2 3 2 9" xfId="13510"/>
    <cellStyle name="40% - 强调文字颜色 5 2 2 2 4 2 2" xfId="13511"/>
    <cellStyle name="标题 2 2 3 5 2 2 2" xfId="13512"/>
    <cellStyle name="常规 11 4 2 4 3 6" xfId="13513"/>
    <cellStyle name="汇总 4 2 3 2 4" xfId="13514"/>
    <cellStyle name="输入 2 2 2 2 12 2" xfId="13515"/>
    <cellStyle name="40% - 强调文字颜色 5 2 2 2 4 3" xfId="13516"/>
    <cellStyle name="百分比 2 2 3 4 2" xfId="13517"/>
    <cellStyle name="60% - 强调文字颜色 1 3 6" xfId="13518"/>
    <cellStyle name="标题 2 2 3 5 2 2 2 2" xfId="13519"/>
    <cellStyle name="汇总 4 2 3 2 4 2" xfId="13520"/>
    <cellStyle name="强调文字颜色 5 4 6 3" xfId="13521"/>
    <cellStyle name="40% - 强调文字颜色 5 2 2 2 4 3 2" xfId="13522"/>
    <cellStyle name="百分比 2 2 3 4 2 2" xfId="13523"/>
    <cellStyle name="常规 11 4 2 2 2 3 3 4" xfId="13524"/>
    <cellStyle name="40% - 强调文字颜色 6 4 5 2 2" xfId="13525"/>
    <cellStyle name="常规 6 6 4 2" xfId="13526"/>
    <cellStyle name="40% - 强调文字颜色 5 2 2 2 4 4" xfId="13527"/>
    <cellStyle name="40% - 强调文字颜色 5 2 2 2 5" xfId="13528"/>
    <cellStyle name="注释 4 2 2 3 6" xfId="13529"/>
    <cellStyle name="常规 11 4 2 4 4 5" xfId="13530"/>
    <cellStyle name="汇总 4 2 3 3 3" xfId="13531"/>
    <cellStyle name="输出 2 4 2 3 3 2 2 2" xfId="13532"/>
    <cellStyle name="40% - 强调文字颜色 5 2 2 2 5 2" xfId="13533"/>
    <cellStyle name="60% - 强调文字颜色 2 2 6" xfId="13534"/>
    <cellStyle name="常规 11 5 2 3 2 3 2 2 2" xfId="13535"/>
    <cellStyle name="计算 2 2 4 2 9" xfId="13536"/>
    <cellStyle name="计算 2 14" xfId="13537"/>
    <cellStyle name="常规 11 5 2 2 2 2 2 2 4" xfId="13538"/>
    <cellStyle name="40% - 强调文字颜色 5 2 2 2 5 2 2" xfId="13539"/>
    <cellStyle name="40% - 强调文字颜色 5 2 2 2 6" xfId="13540"/>
    <cellStyle name="60% - 强调文字颜色 5 5 3 2" xfId="13541"/>
    <cellStyle name="40% - 强调文字颜色 5 2 2 3" xfId="13542"/>
    <cellStyle name="40% - 强调文字颜色 5 2 2 3 2" xfId="13543"/>
    <cellStyle name="注释 4 2 2 4 3" xfId="13544"/>
    <cellStyle name="常规 2 10 4 2 2" xfId="13545"/>
    <cellStyle name="常规 17 2 4 3 2" xfId="13546"/>
    <cellStyle name="常规 22 2 4 3 2" xfId="13547"/>
    <cellStyle name="常规 11 5 7 5" xfId="13548"/>
    <cellStyle name="标题 5 10 3 3" xfId="13549"/>
    <cellStyle name="60% - 强调文字颜色 2 3 2 4 3" xfId="13550"/>
    <cellStyle name="40% - 强调文字颜色 5 2 2 3 2 2" xfId="13551"/>
    <cellStyle name="常规 2 10 4 2 2 2" xfId="13552"/>
    <cellStyle name="标题 9 3 2 4" xfId="13553"/>
    <cellStyle name="强调文字颜色 3 3 4 2 2 2" xfId="13554"/>
    <cellStyle name="60% - 强调文字颜色 2 3 2 4 3 2" xfId="13555"/>
    <cellStyle name="40% - 强调文字颜色 5 2 2 3 2 2 2" xfId="13556"/>
    <cellStyle name="汇总 2 2 4 2 2 2 2 2 2" xfId="13557"/>
    <cellStyle name="40% - 强调文字颜色 5 2 2 3 3" xfId="13558"/>
    <cellStyle name="注释 4 2 2 4 4" xfId="13559"/>
    <cellStyle name="常规 11 4 2 5 2 5" xfId="13560"/>
    <cellStyle name="汇总 2 2 4 2 2 2 2 2 2 2" xfId="13561"/>
    <cellStyle name="40% - 强调文字颜色 5 2 2 3 3 2" xfId="13562"/>
    <cellStyle name="40% - 强调文字颜色 5 5 2 4 3" xfId="13563"/>
    <cellStyle name="常规 11 4 2 2 2 4 2 2 2" xfId="13564"/>
    <cellStyle name="强调文字颜色 6 3 5 3" xfId="13565"/>
    <cellStyle name="汇总 7 3 6" xfId="13566"/>
    <cellStyle name="差 5 2 4 5" xfId="13567"/>
    <cellStyle name="常规 30 2 5 4" xfId="13568"/>
    <cellStyle name="40% - 强调文字颜色 5 2 2 3 3 2 2" xfId="13569"/>
    <cellStyle name="汇总 2 2 4 2 2 2 2 2 3" xfId="13570"/>
    <cellStyle name="40% - 强调文字颜色 5 2 2 3 4" xfId="13571"/>
    <cellStyle name="40% - 强调文字颜色 5 2 2 4" xfId="13572"/>
    <cellStyle name="标题 6 4 2 3" xfId="13573"/>
    <cellStyle name="注释 2 2 5 7" xfId="13574"/>
    <cellStyle name="40% - 强调文字颜色 5 2 2 4 2" xfId="13575"/>
    <cellStyle name="标题 4 2 2 3 2 2 2" xfId="13576"/>
    <cellStyle name="常规 2 10 5 2 2" xfId="13577"/>
    <cellStyle name="60% - 强调文字颜色 4 2 6 3" xfId="13578"/>
    <cellStyle name="强调文字颜色 3 3 5 2 2" xfId="13579"/>
    <cellStyle name="输出 2 3 2 6 2 4" xfId="13580"/>
    <cellStyle name="40% - 强调文字颜色 5 2 2 4 2 2" xfId="13581"/>
    <cellStyle name="40% - 强调文字颜色 5 2 2 4 2 3 2" xfId="13582"/>
    <cellStyle name="百分比 2 2 5 2 2 2" xfId="13583"/>
    <cellStyle name="标题 6 4 2 4" xfId="13584"/>
    <cellStyle name="注释 2 2 5 8" xfId="13585"/>
    <cellStyle name="40% - 强调文字颜色 5 2 2 4 3" xfId="13586"/>
    <cellStyle name="40% - 强调文字颜色 5 2 2 5" xfId="13587"/>
    <cellStyle name="标题 6 4 3 3" xfId="13588"/>
    <cellStyle name="注释 2 2 6 7" xfId="13589"/>
    <cellStyle name="40% - 强调文字颜色 5 2 2 5 2" xfId="13590"/>
    <cellStyle name="检查单元格 2 2 5 3" xfId="13591"/>
    <cellStyle name="40% - 强调文字颜色 5 2 2 5 2 2" xfId="13592"/>
    <cellStyle name="检查单元格 2 2 5 3 2" xfId="13593"/>
    <cellStyle name="40% - 强调文字颜色 5 2 2 5 2 2 2" xfId="13594"/>
    <cellStyle name="40% - 强调文字颜色 5 2 2 5 3" xfId="13595"/>
    <cellStyle name="40% - 强调文字颜色 5 2 2 5 4" xfId="13596"/>
    <cellStyle name="输出 2 6 2 2" xfId="13597"/>
    <cellStyle name="百分比 4 2 2 2" xfId="13598"/>
    <cellStyle name="40% - 强调文字颜色 5 2 2 6" xfId="13599"/>
    <cellStyle name="注释 2 2 7 7" xfId="13600"/>
    <cellStyle name="百分比 4 2 2 2 2" xfId="13601"/>
    <cellStyle name="40% - 强调文字颜色 5 2 2 6 2" xfId="13602"/>
    <cellStyle name="检查单元格 2 3 5 3" xfId="13603"/>
    <cellStyle name="40% - 强调文字颜色 5 2 2 6 2 2" xfId="13604"/>
    <cellStyle name="40% - 强调文字颜色 5 2 2 7" xfId="13605"/>
    <cellStyle name="60% - 强调文字颜色 6 2 8" xfId="13606"/>
    <cellStyle name="40% - 强调文字颜色 5 2 3" xfId="13607"/>
    <cellStyle name="适中 2 2 2 4 2 2" xfId="13608"/>
    <cellStyle name="汇总 4 4 5 2" xfId="13609"/>
    <cellStyle name="40% - 强调文字颜色 5 2 3 2" xfId="13610"/>
    <cellStyle name="汇总 4 4 5 2 2" xfId="13611"/>
    <cellStyle name="40% - 强调文字颜色 5 2 3 2 2" xfId="13612"/>
    <cellStyle name="注释 4 2 3 3 3" xfId="13613"/>
    <cellStyle name="40% - 强调文字颜色 5 2 3 2 2 2 2" xfId="13614"/>
    <cellStyle name="40% - 强调文字颜色 5 2 3 2 2 2 2 2" xfId="13615"/>
    <cellStyle name="注释 2 3 3 7 2 2 2" xfId="13616"/>
    <cellStyle name="计算 2 5 2 4 3 3" xfId="13617"/>
    <cellStyle name="输出 5 2 3 4" xfId="13618"/>
    <cellStyle name="40% - 强调文字颜色 5 2 3 2 2 3 2" xfId="13619"/>
    <cellStyle name="百分比 2 3 3 2 2 2" xfId="13620"/>
    <cellStyle name="40% - 强调文字颜色 5 2 3 2 2 4" xfId="13621"/>
    <cellStyle name="百分比 2 3 3 2 3" xfId="13622"/>
    <cellStyle name="40% - 强调文字颜色 6 2 4 2 2 2" xfId="13623"/>
    <cellStyle name="常规 4 5 4 2 2" xfId="13624"/>
    <cellStyle name="40% - 强调文字颜色 5 2 3 2 3" xfId="13625"/>
    <cellStyle name="注释 4 2 3 3 4" xfId="13626"/>
    <cellStyle name="40% - 强调文字颜色 6 4 2 4 3" xfId="13627"/>
    <cellStyle name="常规 6 3 6 3" xfId="13628"/>
    <cellStyle name="常规 57 2" xfId="13629"/>
    <cellStyle name="强调文字颜色 3 4 3 3 2 2" xfId="13630"/>
    <cellStyle name="40% - 强调文字颜色 5 2 3 2 3 2 2" xfId="13631"/>
    <cellStyle name="40% - 强调文字颜色 5 2 3 2 4" xfId="13632"/>
    <cellStyle name="注释 4 2 3 3 5" xfId="13633"/>
    <cellStyle name="40% - 强调文字颜色 5 2 3 3" xfId="13634"/>
    <cellStyle name="常规 2 11 4 2 2 2" xfId="13635"/>
    <cellStyle name="计算 2 9 7" xfId="13636"/>
    <cellStyle name="输出 2 2 2 5 2" xfId="13637"/>
    <cellStyle name="60% - 强调文字颜色 2 4 2 4 3 2" xfId="13638"/>
    <cellStyle name="常规 7 2 6 3" xfId="13639"/>
    <cellStyle name="强调文字颜色 3 4 4 2 2 2" xfId="13640"/>
    <cellStyle name="40% - 强调文字颜色 5 2 3 3 2 2 2" xfId="13641"/>
    <cellStyle name="40% - 强调文字颜色 5 2 3 3 2 2 2 2" xfId="13642"/>
    <cellStyle name="常规 2 11 4 2 3" xfId="13643"/>
    <cellStyle name="常规 3 2 2 5 2 3" xfId="13644"/>
    <cellStyle name="输出 2 2 2 6" xfId="13645"/>
    <cellStyle name="60% - 强调文字颜色 2 4 2 4 4" xfId="13646"/>
    <cellStyle name="计算 2 3 5 3 2 2" xfId="13647"/>
    <cellStyle name="强调文字颜色 3 4 4 2 3" xfId="13648"/>
    <cellStyle name="40% - 强调文字颜色 5 2 3 3 2 3" xfId="13649"/>
    <cellStyle name="百分比 2 3 4 2 2" xfId="13650"/>
    <cellStyle name="40% - 强调文字颜色 5 2 3 3 2 3 2" xfId="13651"/>
    <cellStyle name="百分比 2 3 4 2 2 2" xfId="13652"/>
    <cellStyle name="40% - 强调文字颜色 5 2 3 3 2 4" xfId="13653"/>
    <cellStyle name="40% - 强调文字颜色 6 2 4 3 2 2" xfId="13654"/>
    <cellStyle name="常规 4 5 5 2 2" xfId="13655"/>
    <cellStyle name="输出 2 2 3 5 2" xfId="13656"/>
    <cellStyle name="40% - 强调文字颜色 6 5 2 4 3" xfId="13657"/>
    <cellStyle name="40% - 强调文字颜色 5 2 3 3 3 2 2" xfId="13658"/>
    <cellStyle name="检查单元格 3 2 5 3" xfId="13659"/>
    <cellStyle name="40% - 强调文字颜色 5 2 3 5 2 2" xfId="13660"/>
    <cellStyle name="40% - 强调文字颜色 5 2 4" xfId="13661"/>
    <cellStyle name="常规 2 3 3 6 2 2" xfId="13662"/>
    <cellStyle name="适中 2 2 2 4 2 3" xfId="13663"/>
    <cellStyle name="汇总 4 4 5 3" xfId="13664"/>
    <cellStyle name="标题 1 3 4 2 3" xfId="13665"/>
    <cellStyle name="好 2 3 4 2" xfId="13666"/>
    <cellStyle name="输出 4 2 2 3 4" xfId="13667"/>
    <cellStyle name="强调文字颜色 4 2 2 4 2 2 3" xfId="13668"/>
    <cellStyle name="40% - 强调文字颜色 5 2 4 2" xfId="13669"/>
    <cellStyle name="40% - 强调文字颜色 5 2 4 2 2" xfId="13670"/>
    <cellStyle name="注释 2 4 3 7" xfId="13671"/>
    <cellStyle name="汇总 2 2 9 2 2 3" xfId="13672"/>
    <cellStyle name="40% - 强调文字颜色 5 2 4 2 2 2 2" xfId="13673"/>
    <cellStyle name="注释 2 2 2 3 3 6 2" xfId="13674"/>
    <cellStyle name="检查单元格 7 6" xfId="13675"/>
    <cellStyle name="标题 3 2 9 2" xfId="13676"/>
    <cellStyle name="好 2 3 4 2 3" xfId="13677"/>
    <cellStyle name="40% - 强调文字颜色 5 2 4 2 3" xfId="13678"/>
    <cellStyle name="常规 11 4 4 4 2 5" xfId="13679"/>
    <cellStyle name="计算 6 3 3 2 3" xfId="13680"/>
    <cellStyle name="标题 3 2 9 2 2" xfId="13681"/>
    <cellStyle name="40% - 强调文字颜色 5 2 4 2 3 2" xfId="13682"/>
    <cellStyle name="常规 4 11 4 2" xfId="13683"/>
    <cellStyle name="标题 3 2 9 3" xfId="13684"/>
    <cellStyle name="40% - 强调文字颜色 5 2 4 2 4" xfId="13685"/>
    <cellStyle name="40% - 强调文字颜色 5 2 4 3" xfId="13686"/>
    <cellStyle name="40% - 强调文字颜色 5 2 4 3 2" xfId="13687"/>
    <cellStyle name="40% - 强调文字颜色 5 2 4 4" xfId="13688"/>
    <cellStyle name="40% - 强调文字颜色 5 2 5" xfId="13689"/>
    <cellStyle name="常规 2 3 3 6 2 3" xfId="13690"/>
    <cellStyle name="40% - 强调文字颜色 5 2 5 2" xfId="13691"/>
    <cellStyle name="40% - 强调文字颜色 5 2 5 2 2" xfId="13692"/>
    <cellStyle name="好 2 3 5 2 2 2" xfId="13693"/>
    <cellStyle name="常规 2 2 5" xfId="13694"/>
    <cellStyle name="计算 2 2 2 2 4 3 2" xfId="13695"/>
    <cellStyle name="输出 2 3 7" xfId="13696"/>
    <cellStyle name="40% - 强调文字颜色 5 2 5 2 2 2" xfId="13697"/>
    <cellStyle name="常规 2 2 5 2" xfId="13698"/>
    <cellStyle name="计算 2 2 2 2 4 3 2 2" xfId="13699"/>
    <cellStyle name="输出 2 3 7 2" xfId="13700"/>
    <cellStyle name="40% - 强调文字颜色 5 2 5 2 2 2 2" xfId="13701"/>
    <cellStyle name="计算 3 2 3 2 4 2" xfId="13702"/>
    <cellStyle name="40% - 强调文字颜色 5 2 5 2 3" xfId="13703"/>
    <cellStyle name="常规 2 3 5" xfId="13704"/>
    <cellStyle name="计算 2 2 2 2 4 4 2" xfId="13705"/>
    <cellStyle name="输出 2 4 7" xfId="13706"/>
    <cellStyle name="40% - 强调文字颜色 5 2 5 2 3 2" xfId="13707"/>
    <cellStyle name="常规 4 3 12" xfId="13708"/>
    <cellStyle name="40% - 强调文字颜色 5 2 5 2 4" xfId="13709"/>
    <cellStyle name="40% - 强调文字颜色 5 2 5 3 2" xfId="13710"/>
    <cellStyle name="40% - 强调文字颜色 5 2 5 3 2 2" xfId="13711"/>
    <cellStyle name="40% - 强调文字颜色 5 2 5 4" xfId="13712"/>
    <cellStyle name="60% - 强调文字颜色 1 2 3 3 2" xfId="13713"/>
    <cellStyle name="解释性文本 3 2 8" xfId="13714"/>
    <cellStyle name="计算 2 2 3 2 6 3 2" xfId="13715"/>
    <cellStyle name="标题 4 2 3 6 2 2 2" xfId="13716"/>
    <cellStyle name="好 2 3 6" xfId="13717"/>
    <cellStyle name="40% - 强调文字颜色 5 2 6" xfId="13718"/>
    <cellStyle name="常规 2 14 3" xfId="13719"/>
    <cellStyle name="常规 3 2 5 4" xfId="13720"/>
    <cellStyle name="60% - 强调文字颜色 1 2 3 3 2 2" xfId="13721"/>
    <cellStyle name="40% - 强调文字颜色 5 2 6 2" xfId="13722"/>
    <cellStyle name="常规 3 2 5 4 2" xfId="13723"/>
    <cellStyle name="汇总 2 4 2 4 3 2 2 3" xfId="13724"/>
    <cellStyle name="常规 2 14 3 2" xfId="13725"/>
    <cellStyle name="差 2 6 2 4" xfId="13726"/>
    <cellStyle name="60% - 强调文字颜色 1 2 3 3 2 2 2" xfId="13727"/>
    <cellStyle name="40% - 强调文字颜色 5 2 6 2 2" xfId="13728"/>
    <cellStyle name="60% - 强调文字颜色 1 2 3 3 2 2 2 2" xfId="13729"/>
    <cellStyle name="计算 2 5 2 3 2 4" xfId="13730"/>
    <cellStyle name="40% - 强调文字颜色 5 2 6 2 2 2" xfId="13731"/>
    <cellStyle name="常规 2 14 4" xfId="13732"/>
    <cellStyle name="常规 3 2 5 5" xfId="13733"/>
    <cellStyle name="60% - 强调文字颜色 1 2 3 3 2 3" xfId="13734"/>
    <cellStyle name="40% - 强调文字颜色 5 2 6 3" xfId="13735"/>
    <cellStyle name="常规 2 14 4 2" xfId="13736"/>
    <cellStyle name="常规 3 2 5 5 2" xfId="13737"/>
    <cellStyle name="60% - 强调文字颜色 1 2 3 3 2 3 2" xfId="13738"/>
    <cellStyle name="40% - 强调文字颜色 5 2 6 3 2" xfId="13739"/>
    <cellStyle name="60% - 强调文字颜色 3 3 5 2 2" xfId="13740"/>
    <cellStyle name="标题 4 2 2 7 2" xfId="13741"/>
    <cellStyle name="常规 2 14 5" xfId="13742"/>
    <cellStyle name="常规 3 2 5 6" xfId="13743"/>
    <cellStyle name="60% - 强调文字颜色 2 2 4 3 2 2" xfId="13744"/>
    <cellStyle name="60% - 强调文字颜色 1 2 3 3 2 4" xfId="13745"/>
    <cellStyle name="40% - 强调文字颜色 5 2 6 4" xfId="13746"/>
    <cellStyle name="好 2 4" xfId="13747"/>
    <cellStyle name="常规 11 7 2 2 2 4" xfId="13748"/>
    <cellStyle name="差 2 3 2 2 4" xfId="13749"/>
    <cellStyle name="40% - 强调文字颜色 5 3" xfId="13750"/>
    <cellStyle name="计算 6 3 6" xfId="13751"/>
    <cellStyle name="60% - 强调文字颜色 2 5 2 2 2 2 2" xfId="13752"/>
    <cellStyle name="40% - 强调文字颜色 5 3 10 2" xfId="13753"/>
    <cellStyle name="常规 2 3 2 9 2" xfId="13754"/>
    <cellStyle name="常规 5 5 4 3 2" xfId="13755"/>
    <cellStyle name="40% - 强调文字颜色 6 3 4 2 3 2" xfId="13756"/>
    <cellStyle name="汇总 5 2 11" xfId="13757"/>
    <cellStyle name="40% - 强调文字颜色 5 3 10 3" xfId="13758"/>
    <cellStyle name="60% - 强调文字颜色 6 3 7" xfId="13759"/>
    <cellStyle name="链接单元格 3 2 3 2 4" xfId="13760"/>
    <cellStyle name="注释 2 3 3 5 4 2" xfId="13761"/>
    <cellStyle name="40% - 强调文字颜色 5 3 2" xfId="13762"/>
    <cellStyle name="计算 6 3 6 2" xfId="13763"/>
    <cellStyle name="常规 11 6 10" xfId="13764"/>
    <cellStyle name="常规 11 6 10 2" xfId="13765"/>
    <cellStyle name="40% - 强调文字颜色 5 3 2 2" xfId="13766"/>
    <cellStyle name="标题 5 2 4 2 2 3" xfId="13767"/>
    <cellStyle name="输入 2 2 4 9" xfId="13768"/>
    <cellStyle name="强调文字颜色 4 2 5 5" xfId="13769"/>
    <cellStyle name="40% - 强调文字颜色 5 3 2 2 2 2 2" xfId="13770"/>
    <cellStyle name="40% - 强调文字颜色 5 3 2 2 2 2 2 2" xfId="13771"/>
    <cellStyle name="常规 2 4 8 2 3" xfId="13772"/>
    <cellStyle name="标题 4 4 4" xfId="13773"/>
    <cellStyle name="40% - 强调文字颜色 5 3 2 2 2 4" xfId="13774"/>
    <cellStyle name="40% - 强调文字颜色 6 3 3 2 2 2" xfId="13775"/>
    <cellStyle name="常规 5 4 4 2 2" xfId="13776"/>
    <cellStyle name="常规 11 5 2 4 2 5" xfId="13777"/>
    <cellStyle name="40% - 强调文字颜色 5 3 2 2 3 2" xfId="13778"/>
    <cellStyle name="常规 11 4 2 3 2 5 4" xfId="13779"/>
    <cellStyle name="40% - 强调文字颜色 5 3 2 2 3 2 2" xfId="13780"/>
    <cellStyle name="40% - 强调文字颜色 5 3 2 2 4" xfId="13781"/>
    <cellStyle name="40% - 强调文字颜色 5 3 2 3" xfId="13782"/>
    <cellStyle name="常规 3 4 8 2 3" xfId="13783"/>
    <cellStyle name="40% - 强调文字颜色 5 3 2 3 2 2 2 2" xfId="13784"/>
    <cellStyle name="40% - 强调文字颜色 5 3 2 3 2 4" xfId="13785"/>
    <cellStyle name="40% - 强调文字颜色 6 3 3 3 2 2" xfId="13786"/>
    <cellStyle name="常规 5 4 5 2 2" xfId="13787"/>
    <cellStyle name="常规 11 5 2 5 2 5" xfId="13788"/>
    <cellStyle name="汇总 2 2 4 2 2 3 2 2 2 2" xfId="13789"/>
    <cellStyle name="40% - 强调文字颜色 5 3 2 3 3 2" xfId="13790"/>
    <cellStyle name="40% - 强调文字颜色 5 3 2 4" xfId="13791"/>
    <cellStyle name="40% - 强调文字颜色 5 3 2 4 2 2 2" xfId="13792"/>
    <cellStyle name="强调文字颜色 6 2 5 5" xfId="13793"/>
    <cellStyle name="汇总 6 3 8" xfId="13794"/>
    <cellStyle name="标题 5 2 6 2 2 3" xfId="13795"/>
    <cellStyle name="强调文字颜色 3 2 2 2 2 2 4" xfId="13796"/>
    <cellStyle name="常规 11 5 2 6 2 5" xfId="13797"/>
    <cellStyle name="40% - 强调文字颜色 5 3 2 4 3 2" xfId="13798"/>
    <cellStyle name="常规 11 4 2 2 2 2 2 2 2 2" xfId="13799"/>
    <cellStyle name="40% - 强调文字颜色 5 3 2 5" xfId="13800"/>
    <cellStyle name="40% - 强调文字颜色 5 3 2 5 2 2" xfId="13801"/>
    <cellStyle name="汇总 2 2 4 2 11" xfId="13802"/>
    <cellStyle name="好 2 2 8 5" xfId="13803"/>
    <cellStyle name="40% - 强调文字颜色 5 3 2 6" xfId="13804"/>
    <cellStyle name="汇总 2 6 3 2 2 2 2 2" xfId="13805"/>
    <cellStyle name="百分比 4 3 2 2" xfId="13806"/>
    <cellStyle name="40% - 强调文字颜色 5 3 3" xfId="13807"/>
    <cellStyle name="适中 2 2 2 4 3 2" xfId="13808"/>
    <cellStyle name="汇总 4 4 6 2" xfId="13809"/>
    <cellStyle name="常规 11 6 11" xfId="13810"/>
    <cellStyle name="40% - 强调文字颜色 5 3 3 2" xfId="13811"/>
    <cellStyle name="40% - 强调文字颜色 5 3 3 2 2" xfId="13812"/>
    <cellStyle name="40% - 强调文字颜色 5 3 3 2 3" xfId="13813"/>
    <cellStyle name="常规 11 5 3 4 2 5" xfId="13814"/>
    <cellStyle name="40% - 强调文字颜色 5 3 3 2 3 2" xfId="13815"/>
    <cellStyle name="40% - 强调文字颜色 5 3 3 2 4" xfId="13816"/>
    <cellStyle name="40% - 强调文字颜色 5 3 3 3" xfId="13817"/>
    <cellStyle name="40% - 强调文字颜色 5 3 3 3 2" xfId="13818"/>
    <cellStyle name="40% - 强调文字颜色 5 3 3 4" xfId="13819"/>
    <cellStyle name="常规 11 6 12" xfId="13820"/>
    <cellStyle name="40% - 强调文字颜色 5 3 4" xfId="13821"/>
    <cellStyle name="40% - 强调文字颜色 5 3 4 2" xfId="13822"/>
    <cellStyle name="常规 11 5 3 2 2 2 2" xfId="13823"/>
    <cellStyle name="输出 2 8 2 3 2" xfId="13824"/>
    <cellStyle name="40% - 强调文字颜色 5 3 4 3" xfId="13825"/>
    <cellStyle name="汇总 2 2 2 2 3 2 2 2 2 2" xfId="13826"/>
    <cellStyle name="常规 11 5 3 2 2 2 3" xfId="13827"/>
    <cellStyle name="40% - 强调文字颜色 5 3 4 4" xfId="13828"/>
    <cellStyle name="40% - 强调文字颜色 5 3 5" xfId="13829"/>
    <cellStyle name="40% - 强调文字颜色 5 3 5 2" xfId="13830"/>
    <cellStyle name="常规 11 5 3 2 2 3 2" xfId="13831"/>
    <cellStyle name="40% - 强调文字颜色 5 3 5 3" xfId="13832"/>
    <cellStyle name="常规 11 5 3 2 2 3 3" xfId="13833"/>
    <cellStyle name="40% - 强调文字颜色 5 3 5 4" xfId="13834"/>
    <cellStyle name="40% - 强调文字颜色 5 3 6" xfId="13835"/>
    <cellStyle name="60% - 强调文字颜色 5 5 2 2 2 2 2" xfId="13836"/>
    <cellStyle name="好 2 4 6" xfId="13837"/>
    <cellStyle name="60% - 强调文字颜色 1 2 3 4 2" xfId="13838"/>
    <cellStyle name="40% - 强调文字颜色 5 3 6 2" xfId="13839"/>
    <cellStyle name="60% - 强调文字颜色 5 5 2 2 2 2 2 2" xfId="13840"/>
    <cellStyle name="汇总 2 16" xfId="13841"/>
    <cellStyle name="好 3 2 2 3 4" xfId="13842"/>
    <cellStyle name="60% - 强调文字颜色 1 2 3 4 2 2" xfId="13843"/>
    <cellStyle name="常规 11 5 3 2 2 4 2" xfId="13844"/>
    <cellStyle name="40% - 强调文字颜色 5 3 6 3" xfId="13845"/>
    <cellStyle name="60% - 强调文字颜色 3 3 6 2 2" xfId="13846"/>
    <cellStyle name="标题 4 2 3 7 2" xfId="13847"/>
    <cellStyle name="40% - 强调文字颜色 5 3 6 4" xfId="13848"/>
    <cellStyle name="差 2 3 2 2 5" xfId="13849"/>
    <cellStyle name="40% - 强调文字颜色 5 4" xfId="13850"/>
    <cellStyle name="计算 6 3 7" xfId="13851"/>
    <cellStyle name="60% - 强调文字颜色 6 4 7" xfId="13852"/>
    <cellStyle name="链接单元格 3 2 3 3 4" xfId="13853"/>
    <cellStyle name="警告文本 2 2 2 3 2 4" xfId="13854"/>
    <cellStyle name="40% - 强调文字颜色 5 4 2" xfId="13855"/>
    <cellStyle name="40% - 强调文字颜色 5 4 2 2" xfId="13856"/>
    <cellStyle name="60% - 强调文字颜色 5 4 5 3" xfId="13857"/>
    <cellStyle name="40% - 强调文字颜色 5 4 2 2 2 2 2" xfId="13858"/>
    <cellStyle name="40% - 强调文字颜色 5 4 2 2 2 3 2" xfId="13859"/>
    <cellStyle name="40% - 强调文字颜色 5 4 2 2 3 2" xfId="13860"/>
    <cellStyle name="警告文本 2 2 5 3 2" xfId="13861"/>
    <cellStyle name="60% - 强调文字颜色 5 2 2 2 2 3" xfId="13862"/>
    <cellStyle name="解释性文本 2 5 2 3" xfId="13863"/>
    <cellStyle name="常规 11 4 2 3 2 2 2 2 4" xfId="13864"/>
    <cellStyle name="60% - 强调文字颜色 5 5 5 3" xfId="13865"/>
    <cellStyle name="常规 11 5 2 3 2 5 4" xfId="13866"/>
    <cellStyle name="40% - 强调文字颜色 5 4 2 2 3 2 2" xfId="13867"/>
    <cellStyle name="60% - 强调文字颜色 5 2 2 2 2 3 2" xfId="13868"/>
    <cellStyle name="40% - 强调文字颜色 5 4 2 2 4" xfId="13869"/>
    <cellStyle name="常规 19 2 4 3 2" xfId="13870"/>
    <cellStyle name="常规 24 2 4 3 2" xfId="13871"/>
    <cellStyle name="60% - 强调文字颜色 4 3 2 4 3" xfId="13872"/>
    <cellStyle name="40% - 强调文字颜色 5 4 2 3 2 2" xfId="13873"/>
    <cellStyle name="解释性文本 3 4 2 3" xfId="13874"/>
    <cellStyle name="常规 2 10 2 2 2 6" xfId="13875"/>
    <cellStyle name="链接单元格 2 2 2 3 2 5" xfId="13876"/>
    <cellStyle name="输入 2 3 2 6 2 4" xfId="13877"/>
    <cellStyle name="60% - 强调文字颜色 6 4 5 3" xfId="13878"/>
    <cellStyle name="60% - 强调文字颜色 4 3 2 4 3 2" xfId="13879"/>
    <cellStyle name="40% - 强调文字颜色 5 4 2 3 2 2 2" xfId="13880"/>
    <cellStyle name="汇总 2 2 4 2 2 4 2 2 2" xfId="13881"/>
    <cellStyle name="40% - 强调文字颜色 5 4 2 3 3" xfId="13882"/>
    <cellStyle name="40% - 强调文字颜色 5 4 2 3 3 2" xfId="13883"/>
    <cellStyle name="警告文本 2 2 6 3 2" xfId="13884"/>
    <cellStyle name="60% - 强调文字颜色 5 2 2 3 2 3" xfId="13885"/>
    <cellStyle name="解释性文本 3 5 2 3" xfId="13886"/>
    <cellStyle name="常规 11 4 2 3 2 3 2 2 4" xfId="13887"/>
    <cellStyle name="适中 2 2 3 2" xfId="13888"/>
    <cellStyle name="60% - 强调文字颜色 6 5 5 3" xfId="13889"/>
    <cellStyle name="40% - 强调文字颜色 5 4 2 3 3 2 2" xfId="13890"/>
    <cellStyle name="60% - 强调文字颜色 5 2 2 3 2 3 2" xfId="13891"/>
    <cellStyle name="40% - 强调文字颜色 5 4 2 3 4" xfId="13892"/>
    <cellStyle name="40% - 强调文字颜色 5 4 2 4" xfId="13893"/>
    <cellStyle name="标题 8 4 2 3" xfId="13894"/>
    <cellStyle name="40% - 强调文字颜色 5 4 2 4 2" xfId="13895"/>
    <cellStyle name="40% - 强调文字颜色 5 4 2 4 2 2 2" xfId="13896"/>
    <cellStyle name="检查单元格 2 2 2 4 3 2" xfId="13897"/>
    <cellStyle name="标题 8 4 3 3" xfId="13898"/>
    <cellStyle name="输入 2 2 2 3 2 2 2 2" xfId="13899"/>
    <cellStyle name="40% - 强调文字颜色 5 4 2 5 2" xfId="13900"/>
    <cellStyle name="标题 1 2 2 7" xfId="13901"/>
    <cellStyle name="警告文本 2 2 8 2 2" xfId="13902"/>
    <cellStyle name="强调文字颜色 2 2 2 2 3 3 4" xfId="13903"/>
    <cellStyle name="40% - 强调文字颜色 5 4 2 5 2 2" xfId="13904"/>
    <cellStyle name="输入 2 2 2 3 2 2 3" xfId="13905"/>
    <cellStyle name="40% - 强调文字颜色 5 4 2 6" xfId="13906"/>
    <cellStyle name="标题 8 2 3 3 2 2" xfId="13907"/>
    <cellStyle name="好 2 5 3" xfId="13908"/>
    <cellStyle name="汇总 4 4 7 2" xfId="13909"/>
    <cellStyle name="警告文本 2 2 2 3 2 5" xfId="13910"/>
    <cellStyle name="40% - 强调文字颜色 5 4 3" xfId="13911"/>
    <cellStyle name="40% - 强调文字颜色 5 4 3 2" xfId="13912"/>
    <cellStyle name="40% - 强调文字颜色 5 4 3 2 2" xfId="13913"/>
    <cellStyle name="标题 7 5 4" xfId="13914"/>
    <cellStyle name="标题 3 5 2 2 3 2" xfId="13915"/>
    <cellStyle name="输出 2 2 2 2 4 7" xfId="13916"/>
    <cellStyle name="警告文本 2 3 5 3" xfId="13917"/>
    <cellStyle name="40% - 强调文字颜色 5 4 3 2 3" xfId="13918"/>
    <cellStyle name="标题 3 5 2 2 3 2 2" xfId="13919"/>
    <cellStyle name="警告文本 2 3 5 3 2" xfId="13920"/>
    <cellStyle name="60% - 强调文字颜色 5 2 3 2 2 3" xfId="13921"/>
    <cellStyle name="40% - 强调文字颜色 5 4 3 2 3 2" xfId="13922"/>
    <cellStyle name="40% - 强调文字颜色 5 4 3 2 4" xfId="13923"/>
    <cellStyle name="链接单元格 4 2" xfId="13924"/>
    <cellStyle name="40% - 强调文字颜色 5 4 3 4" xfId="13925"/>
    <cellStyle name="40% - 强调文字颜色 5 4 4" xfId="13926"/>
    <cellStyle name="40% - 强调文字颜色 5 4 4 2" xfId="13927"/>
    <cellStyle name="40% - 强调文字颜色 5 4 4 2 2" xfId="13928"/>
    <cellStyle name="标题 8 5 4" xfId="13929"/>
    <cellStyle name="汇总 2 2 2 13" xfId="13930"/>
    <cellStyle name="40% - 强调文字颜色 5 4 4 2 2 2" xfId="13931"/>
    <cellStyle name="60% - 强调文字颜色 1 4 4" xfId="13932"/>
    <cellStyle name="输出 2 2 2 2 8 5" xfId="13933"/>
    <cellStyle name="强调文字颜色 2 3 2 4 5" xfId="13934"/>
    <cellStyle name="标题 3 5 2 3 3 2" xfId="13935"/>
    <cellStyle name="标题 5 2 9 2" xfId="13936"/>
    <cellStyle name="40% - 强调文字颜色 5 4 4 2 3" xfId="13937"/>
    <cellStyle name="标题 3 5 2 3 3 2 2" xfId="13938"/>
    <cellStyle name="标题 5 2 9 2 2" xfId="13939"/>
    <cellStyle name="60% - 强调文字颜色 1 5 4" xfId="13940"/>
    <cellStyle name="输出 2 2 2 2 9 5" xfId="13941"/>
    <cellStyle name="40% - 强调文字颜色 5 4 4 2 3 2" xfId="13942"/>
    <cellStyle name="强调文字颜色 2 3 2 5 4" xfId="13943"/>
    <cellStyle name="常规 11 5 3 2 3 2 2 2" xfId="13944"/>
    <cellStyle name="常规 11 5 2 2 2 2 2 4" xfId="13945"/>
    <cellStyle name="40% - 强调文字颜色 5 4 4 3 2" xfId="13946"/>
    <cellStyle name="常规 11 5 3 2 3 2 3" xfId="13947"/>
    <cellStyle name="40% - 强调文字颜色 5 4 4 4" xfId="13948"/>
    <cellStyle name="40% - 强调文字颜色 5 4 5" xfId="13949"/>
    <cellStyle name="40% - 强调文字颜色 5 4 5 2" xfId="13950"/>
    <cellStyle name="40% - 强调文字颜色 5 4 5 2 2" xfId="13951"/>
    <cellStyle name="40% - 强调文字颜色 5 4 5 2 2 2" xfId="13952"/>
    <cellStyle name="60% - 强调文字颜色 2 2 2 3" xfId="13953"/>
    <cellStyle name="计算 2 2 4 2 5 3" xfId="13954"/>
    <cellStyle name="常规 11 5 3 2 3 3 2 2" xfId="13955"/>
    <cellStyle name="40% - 强调文字颜色 5 4 5 3 2" xfId="13956"/>
    <cellStyle name="计算 2 10 3" xfId="13957"/>
    <cellStyle name="常规 11 5 2 2 2 3 2 4" xfId="13958"/>
    <cellStyle name="常规 11 5 3 2 3 3 3" xfId="13959"/>
    <cellStyle name="40% - 强调文字颜色 5 4 5 4" xfId="13960"/>
    <cellStyle name="40% - 强调文字颜色 5 4 6" xfId="13961"/>
    <cellStyle name="60% - 强调文字颜色 5 5 2 2 2 3 2" xfId="13962"/>
    <cellStyle name="好 2 5 6" xfId="13963"/>
    <cellStyle name="60% - 强调文字颜色 1 2 3 5 2" xfId="13964"/>
    <cellStyle name="注释 2 3 2 2 3 2 2" xfId="13965"/>
    <cellStyle name="常规 10 2 2 2 5" xfId="13966"/>
    <cellStyle name="常规 3 4 5 4" xfId="13967"/>
    <cellStyle name="注释 2 3 2 2 3 2 2 2" xfId="13968"/>
    <cellStyle name="好 3 2 3 3 4" xfId="13969"/>
    <cellStyle name="60% - 强调文字颜色 1 2 3 5 2 2" xfId="13970"/>
    <cellStyle name="40% - 强调文字颜色 5 4 6 2" xfId="13971"/>
    <cellStyle name="40% - 强调文字颜色 5 4 6 2 2" xfId="13972"/>
    <cellStyle name="40% - 强调文字颜色 5 5 2 2" xfId="13973"/>
    <cellStyle name="40% - 强调文字颜色 5 5 2 2 2 3 2" xfId="13974"/>
    <cellStyle name="常规 4 4 8 2 2" xfId="13975"/>
    <cellStyle name="40% - 强调文字颜色 5 5 2 2 2 4" xfId="13976"/>
    <cellStyle name="常规 4 4 8 3" xfId="13977"/>
    <cellStyle name="40% - 强调文字颜色 6 5 3 2 2 2" xfId="13978"/>
    <cellStyle name="常规 7 4 4 2 2" xfId="13979"/>
    <cellStyle name="40% - 强调文字颜色 5 5 2 2 3 2" xfId="13980"/>
    <cellStyle name="60% - 强调文字颜色 5 3 2 2 2 3" xfId="13981"/>
    <cellStyle name="40% - 强调文字颜色 5 5 2 2 3 2 2" xfId="13982"/>
    <cellStyle name="60% - 强调文字颜色 5 3 2 2 2 3 2" xfId="13983"/>
    <cellStyle name="60% - 强调文字颜色 5 3 2 4 3" xfId="13984"/>
    <cellStyle name="强调文字颜色 6 3 4 2 2" xfId="13985"/>
    <cellStyle name="汇总 7 2 5 2" xfId="13986"/>
    <cellStyle name="40% - 强调文字颜色 5 5 2 3 2 2" xfId="13987"/>
    <cellStyle name="60% - 强调文字颜色 5 3 2 4 3 2" xfId="13988"/>
    <cellStyle name="解释性文本 2 4 2 5" xfId="13989"/>
    <cellStyle name="强调文字颜色 6 3 4 2 2 2" xfId="13990"/>
    <cellStyle name="40% - 强调文字颜色 5 5 2 3 2 2 2" xfId="13991"/>
    <cellStyle name="40% - 强调文字颜色 5 5 2 3 3" xfId="13992"/>
    <cellStyle name="60% - 强调文字颜色 2 3 2 5 2 2" xfId="13993"/>
    <cellStyle name="注释 2 3 3 3 2 2 2 2" xfId="13994"/>
    <cellStyle name="40% - 强调文字颜色 5 5 2 3 3 2" xfId="13995"/>
    <cellStyle name="60% - 强调文字颜色 5 3 2 3 2 3" xfId="13996"/>
    <cellStyle name="40% - 强调文字颜色 5 5 2 3 3 2 2" xfId="13997"/>
    <cellStyle name="60% - 强调文字颜色 5 3 2 3 2 3 2" xfId="13998"/>
    <cellStyle name="链接单元格 5 2 4 2 2" xfId="13999"/>
    <cellStyle name="40% - 强调文字颜色 5 5 2 3 4" xfId="14000"/>
    <cellStyle name="40% - 强调文字颜色 5 5 2 4" xfId="14001"/>
    <cellStyle name="标题 9 4 2 3" xfId="14002"/>
    <cellStyle name="强调文字颜色 1 3 2 3 2 5" xfId="14003"/>
    <cellStyle name="40% - 强调文字颜色 5 5 2 4 2" xfId="14004"/>
    <cellStyle name="40% - 强调文字颜色 5 5 2 4 2 2 2" xfId="14005"/>
    <cellStyle name="链接单元格 5 2 4 3 2" xfId="14006"/>
    <cellStyle name="40% - 强调文字颜色 5 5 2 4 4" xfId="14007"/>
    <cellStyle name="输入 2 2 2 3 3 2 2" xfId="14008"/>
    <cellStyle name="40% - 强调文字颜色 5 5 2 5" xfId="14009"/>
    <cellStyle name="输入 2 2 2 3 3 2 2 2" xfId="14010"/>
    <cellStyle name="40% - 强调文字颜色 5 5 2 5 2" xfId="14011"/>
    <cellStyle name="40% - 强调文字颜色 5 5 2 5 2 2" xfId="14012"/>
    <cellStyle name="40% - 强调文字颜色 5 5 3" xfId="14013"/>
    <cellStyle name="40% - 强调文字颜色 5 5 3 2" xfId="14014"/>
    <cellStyle name="40% - 强调文字颜色 5 5 3 2 2" xfId="14015"/>
    <cellStyle name="40% - 强调文字颜色 5 5 3 2 3" xfId="14016"/>
    <cellStyle name="40% - 强调文字颜色 5 5 3 2 3 2" xfId="14017"/>
    <cellStyle name="40% - 强调文字颜色 5 5 3 2 4" xfId="14018"/>
    <cellStyle name="40% - 强调文字颜色 5 5 3 3 2" xfId="14019"/>
    <cellStyle name="40% - 强调文字颜色 5 5 3 4" xfId="14020"/>
    <cellStyle name="40% - 强调文字颜色 5 5 4" xfId="14021"/>
    <cellStyle name="40% - 强调文字颜色 5 5 4 2" xfId="14022"/>
    <cellStyle name="40% - 强调文字颜色 5 5 4 2 2" xfId="14023"/>
    <cellStyle name="40% - 强调文字颜色 5 5 4 2 2 2" xfId="14024"/>
    <cellStyle name="40% - 强调文字颜色 5 5 4 2 3" xfId="14025"/>
    <cellStyle name="40% - 强调文字颜色 5 5 4 2 3 2" xfId="14026"/>
    <cellStyle name="40% - 强调文字颜色 5 5 4 2 4" xfId="14027"/>
    <cellStyle name="强调文字颜色 2 4 2 5 4" xfId="14028"/>
    <cellStyle name="常规 11 5 3 2 4 2 2 2" xfId="14029"/>
    <cellStyle name="常规 2 7 2 3 2 2" xfId="14030"/>
    <cellStyle name="常规 11 5 2 2 3 2 2 4" xfId="14031"/>
    <cellStyle name="40% - 强调文字颜色 5 5 4 3 2" xfId="14032"/>
    <cellStyle name="60% - 强调文字颜色 5 5 2 4 3" xfId="14033"/>
    <cellStyle name="汇总 2 2 2 3 2 5 2" xfId="14034"/>
    <cellStyle name="40% - 强调文字颜色 5 5 4 3 2 2" xfId="14035"/>
    <cellStyle name="常规 11 5 3 2 4 2 3" xfId="14036"/>
    <cellStyle name="常规 2 7 2 3 3" xfId="14037"/>
    <cellStyle name="40% - 强调文字颜色 5 5 4 4" xfId="14038"/>
    <cellStyle name="汇总 2 2 3 2 4 2 2 2 2 2" xfId="14039"/>
    <cellStyle name="强调文字颜色 1 5 3 2 2 3" xfId="14040"/>
    <cellStyle name="40% - 强调文字颜色 5 5 5" xfId="14041"/>
    <cellStyle name="输入 2 8 2 2" xfId="14042"/>
    <cellStyle name="40% - 强调文字颜色 5 5 5 2" xfId="14043"/>
    <cellStyle name="输入 2 8 2 2 2" xfId="14044"/>
    <cellStyle name="40% - 强调文字颜色 5 5 5 2 2" xfId="14045"/>
    <cellStyle name="输入 2 8 2 2 2 2" xfId="14046"/>
    <cellStyle name="常规 11 5 3 2 4 3 2" xfId="14047"/>
    <cellStyle name="常规 2 7 2 4 2" xfId="14048"/>
    <cellStyle name="40% - 强调文字颜色 5 5 5 3" xfId="14049"/>
    <cellStyle name="输入 2 8 2 2 3" xfId="14050"/>
    <cellStyle name="强调文字颜色 1 5 3 2 3 2" xfId="14051"/>
    <cellStyle name="输入 4 2 3 2 6" xfId="14052"/>
    <cellStyle name="40% - 强调文字颜色 5 5 5 3 2" xfId="14053"/>
    <cellStyle name="60% - 强调文字颜色 3 2 2 3" xfId="14054"/>
    <cellStyle name="常规 2 7 2 4 2 2" xfId="14055"/>
    <cellStyle name="40% - 强调文字颜色 5 5 5 4" xfId="14056"/>
    <cellStyle name="输入 2 8 2 2 4" xfId="14057"/>
    <cellStyle name="输入 2 8 2 3" xfId="14058"/>
    <cellStyle name="60% - 强调文字颜色 6 5 3 2 2 2 2" xfId="14059"/>
    <cellStyle name="40% - 强调文字颜色 5 5 6" xfId="14060"/>
    <cellStyle name="40% - 强调文字颜色 5 5 6 2" xfId="14061"/>
    <cellStyle name="输入 2 8 2 3 2" xfId="14062"/>
    <cellStyle name="输入 4 2 3 3 5" xfId="14063"/>
    <cellStyle name="汇总 6 2 2 5" xfId="14064"/>
    <cellStyle name="40% - 强调文字颜色 5 5 6 2 2" xfId="14065"/>
    <cellStyle name="汇总 6 2 2 5 2" xfId="14066"/>
    <cellStyle name="40% - 强调文字颜色 5 6" xfId="14067"/>
    <cellStyle name="适中 6 3 4 2" xfId="14068"/>
    <cellStyle name="常规 7 4 2 3 2 3 2" xfId="14069"/>
    <cellStyle name="警告文本 4 3 5" xfId="14070"/>
    <cellStyle name="常规 2 17 2 3 4" xfId="14071"/>
    <cellStyle name="40% - 强调文字颜色 5 6 3 2" xfId="14072"/>
    <cellStyle name="常规 2 7 3 2 2" xfId="14073"/>
    <cellStyle name="警告文本 4 3 6" xfId="14074"/>
    <cellStyle name="常规 2 17 2 3 5" xfId="14075"/>
    <cellStyle name="40% - 强调文字颜色 5 6 3 3" xfId="14076"/>
    <cellStyle name="标题 1 4 2 4 2 2 2" xfId="14077"/>
    <cellStyle name="常规 2 2 2 2 2 2 2" xfId="14078"/>
    <cellStyle name="输出 2 3 4 2 2 2 2" xfId="14079"/>
    <cellStyle name="40% - 强调文字颜色 5 6 4" xfId="14080"/>
    <cellStyle name="常规 2 2 2 2 2 2 2 2" xfId="14081"/>
    <cellStyle name="40% - 强调文字颜色 5 6 4 2" xfId="14082"/>
    <cellStyle name="常规 2 2 2 2 2 2 3" xfId="14083"/>
    <cellStyle name="40% - 强调文字颜色 5 6 5" xfId="14084"/>
    <cellStyle name="输入 2 8 3 2" xfId="14085"/>
    <cellStyle name="40% - 强调文字颜色 6 2 10 4" xfId="14086"/>
    <cellStyle name="标题 2 2 4 2" xfId="14087"/>
    <cellStyle name="40% - 强调文字颜色 6 2 11" xfId="14088"/>
    <cellStyle name="输入 2 2 2 7 2 2" xfId="14089"/>
    <cellStyle name="强调文字颜色 4 2 3 3 2 2" xfId="14090"/>
    <cellStyle name="标题 2 2 4 2 2 2" xfId="14091"/>
    <cellStyle name="40% - 强调文字颜色 6 2 11 2 2" xfId="14092"/>
    <cellStyle name="标题 2 2 4 3" xfId="14093"/>
    <cellStyle name="40% - 强调文字颜色 6 2 12" xfId="14094"/>
    <cellStyle name="输入 2 2 2 7 2 3" xfId="14095"/>
    <cellStyle name="强调文字颜色 4 2 3 3 2 3" xfId="14096"/>
    <cellStyle name="40% - 强调文字颜色 6 2 2 2" xfId="14097"/>
    <cellStyle name="常规 4 3 4" xfId="14098"/>
    <cellStyle name="输出 4 4 6" xfId="14099"/>
    <cellStyle name="常规 4 3 4 2" xfId="14100"/>
    <cellStyle name="常规 2 19 2 3" xfId="14101"/>
    <cellStyle name="输出 4 4 6 2" xfId="14102"/>
    <cellStyle name="常规 5 11 2 4" xfId="14103"/>
    <cellStyle name="40% - 强调文字颜色 6 2 2 2 2" xfId="14104"/>
    <cellStyle name="注释 5 2 2 3 3" xfId="14105"/>
    <cellStyle name="40% - 强调文字颜色 6 2 2 2 2 2" xfId="14106"/>
    <cellStyle name="注释 5 2 2 3 3 2" xfId="14107"/>
    <cellStyle name="常规 4 3 4 2 2" xfId="14108"/>
    <cellStyle name="常规 2 19 2 3 2" xfId="14109"/>
    <cellStyle name="40% - 强调文字颜色 6 2 2 2 2 2 2 2" xfId="14110"/>
    <cellStyle name="计算 3 4 4" xfId="14111"/>
    <cellStyle name="40% - 强调文字颜色 6 2 2 2 2 2 3" xfId="14112"/>
    <cellStyle name="常规 4 3 4 2 2 3" xfId="14113"/>
    <cellStyle name="常规 2 19 2 3 2 3" xfId="14114"/>
    <cellStyle name="40% - 强调文字颜色 6 2 2 2 2 2 3 2" xfId="14115"/>
    <cellStyle name="常规 2 20" xfId="14116"/>
    <cellStyle name="常规 2 15" xfId="14117"/>
    <cellStyle name="计算 3 5 4" xfId="14118"/>
    <cellStyle name="40% - 强调文字颜色 6 2 2 2 2 2 4" xfId="14119"/>
    <cellStyle name="40% - 强调文字颜色 6 3 2 3 2 2 2" xfId="14120"/>
    <cellStyle name="常规 5 3 5 2 2 2" xfId="14121"/>
    <cellStyle name="40% - 强调文字颜色 6 2 2 2 2 3 2 2" xfId="14122"/>
    <cellStyle name="计算 4 4 4" xfId="14123"/>
    <cellStyle name="40% - 强调文字颜色 6 2 2 2 2 4" xfId="14124"/>
    <cellStyle name="常规 4 3 4 2 4" xfId="14125"/>
    <cellStyle name="常规 2 19 2 3 4" xfId="14126"/>
    <cellStyle name="常规 17 3 2" xfId="14127"/>
    <cellStyle name="常规 22 3 2" xfId="14128"/>
    <cellStyle name="常规 13 3 2 2 2" xfId="14129"/>
    <cellStyle name="常规 4 3 4 3" xfId="14130"/>
    <cellStyle name="常规 2 19 2 4" xfId="14131"/>
    <cellStyle name="注释 5 2 2 3 4" xfId="14132"/>
    <cellStyle name="计算 4 6 2 2" xfId="14133"/>
    <cellStyle name="40% - 强调文字颜色 6 2 2 2 3" xfId="14134"/>
    <cellStyle name="强调文字颜色 4 5 2 2 4 2" xfId="14135"/>
    <cellStyle name="40% - 强调文字颜色 6 2 2 2 3 2 2 2" xfId="14136"/>
    <cellStyle name="40% - 强调文字颜色 6 2 2 2 3 2 2 2 2" xfId="14137"/>
    <cellStyle name="强调文字颜色 4 5 2 2 5" xfId="14138"/>
    <cellStyle name="40% - 强调文字颜色 6 2 2 2 3 2 3" xfId="14139"/>
    <cellStyle name="40% - 强调文字颜色 6 2 2 2 3 2 3 2" xfId="14140"/>
    <cellStyle name="强调文字颜色 4 5 2 2 6" xfId="14141"/>
    <cellStyle name="40% - 强调文字颜色 6 2 2 2 3 2 4" xfId="14142"/>
    <cellStyle name="40% - 强调文字颜色 6 3 2 3 3 2 2" xfId="14143"/>
    <cellStyle name="计算 4" xfId="14144"/>
    <cellStyle name="40% - 强调文字颜色 6 2 2 2 3 3" xfId="14145"/>
    <cellStyle name="常规 4 3 4 3 3" xfId="14146"/>
    <cellStyle name="常规 2 19 2 4 3" xfId="14147"/>
    <cellStyle name="强调文字颜色 4 5 2 3 4 2" xfId="14148"/>
    <cellStyle name="40% - 强调文字颜色 6 2 2 2 3 3 2 2" xfId="14149"/>
    <cellStyle name="常规 17 4 2" xfId="14150"/>
    <cellStyle name="常规 22 4 2" xfId="14151"/>
    <cellStyle name="常规 13 3 2 3 2" xfId="14152"/>
    <cellStyle name="40% - 强调文字颜色 6 2 2 2 3 4" xfId="14153"/>
    <cellStyle name="常规 4 3 4 3 4" xfId="14154"/>
    <cellStyle name="40% - 强调文字颜色 6 3 5 2 2" xfId="14155"/>
    <cellStyle name="常规 5 6 4 2" xfId="14156"/>
    <cellStyle name="常规 4 3 4 4 2" xfId="14157"/>
    <cellStyle name="常规 2 19 2 5 2" xfId="14158"/>
    <cellStyle name="汇总 2 7 2 2 2" xfId="14159"/>
    <cellStyle name="40% - 强调文字颜色 6 2 2 2 4 2" xfId="14160"/>
    <cellStyle name="60% - 强调文字颜色 5 5 2" xfId="14161"/>
    <cellStyle name="注释 2 2 10 2 4" xfId="14162"/>
    <cellStyle name="汇总 2 7 2 2 2 2 2" xfId="14163"/>
    <cellStyle name="40% - 强调文字颜色 6 2 2 2 4 2 2 2" xfId="14164"/>
    <cellStyle name="汇总 2 7 2 2 3" xfId="14165"/>
    <cellStyle name="40% - 强调文字颜色 6 2 2 2 4 3" xfId="14166"/>
    <cellStyle name="常规 17 5 2" xfId="14167"/>
    <cellStyle name="常规 22 5 2" xfId="14168"/>
    <cellStyle name="汇总 2 7 2 2 4" xfId="14169"/>
    <cellStyle name="40% - 强调文字颜色 6 2 2 2 4 4" xfId="14170"/>
    <cellStyle name="常规 11 5 3 3 2 3 2" xfId="14171"/>
    <cellStyle name="40% - 强调文字颜色 6 3 5 3" xfId="14172"/>
    <cellStyle name="常规 5 6 5" xfId="14173"/>
    <cellStyle name="常规 11 4 3 2 2 3 4" xfId="14174"/>
    <cellStyle name="常规 4 3 4 5" xfId="14175"/>
    <cellStyle name="常规 2 19 2 6" xfId="14176"/>
    <cellStyle name="注释 5 2 2 3 6" xfId="14177"/>
    <cellStyle name="计算 4 6 2 4" xfId="14178"/>
    <cellStyle name="汇总 2 7 2 3" xfId="14179"/>
    <cellStyle name="40% - 强调文字颜色 6 2 2 2 5" xfId="14180"/>
    <cellStyle name="40% - 强调文字颜色 6 3 5 4" xfId="14181"/>
    <cellStyle name="常规 5 6 6" xfId="14182"/>
    <cellStyle name="常规 4 3 4 6" xfId="14183"/>
    <cellStyle name="常规 2 19 2 7" xfId="14184"/>
    <cellStyle name="汇总 2 7 2 4" xfId="14185"/>
    <cellStyle name="40% - 强调文字颜色 6 2 2 2 6" xfId="14186"/>
    <cellStyle name="40% - 强调文字颜色 6 2 2 3" xfId="14187"/>
    <cellStyle name="常规 4 3 5" xfId="14188"/>
    <cellStyle name="计算 2 2 2 2 6 4 2" xfId="14189"/>
    <cellStyle name="输出 4 4 7" xfId="14190"/>
    <cellStyle name="40% - 强调文字颜色 6 2 2 3 2" xfId="14191"/>
    <cellStyle name="注释 5 2 2 4 3" xfId="14192"/>
    <cellStyle name="常规 4 3 5 2" xfId="14193"/>
    <cellStyle name="40% - 强调文字颜色 6 2 2 3 2 2" xfId="14194"/>
    <cellStyle name="常规 4 3 5 2 2" xfId="14195"/>
    <cellStyle name="常规 4 3 5 3" xfId="14196"/>
    <cellStyle name="注释 5 2 2 4 4" xfId="14197"/>
    <cellStyle name="计算 4 6 3 2" xfId="14198"/>
    <cellStyle name="汇总 2 2 4 2 3 2 2 2 2" xfId="14199"/>
    <cellStyle name="60% - 强调文字颜色 6 2 2 2 4 2 2 2" xfId="14200"/>
    <cellStyle name="40% - 强调文字颜色 6 2 2 3 3" xfId="14201"/>
    <cellStyle name="常规 4 3 5 3 2" xfId="14202"/>
    <cellStyle name="汇总 2 2 4 2 3 2 2 2 2 2" xfId="14203"/>
    <cellStyle name="40% - 强调文字颜色 6 2 2 3 3 2" xfId="14204"/>
    <cellStyle name="40% - 强调文字颜色 6 3 6 2" xfId="14205"/>
    <cellStyle name="常规 5 7 4" xfId="14206"/>
    <cellStyle name="常规 4 3 5 4" xfId="14207"/>
    <cellStyle name="汇总 2 2 4 2 3 2 2 2 3" xfId="14208"/>
    <cellStyle name="汇总 2 7 3 2" xfId="14209"/>
    <cellStyle name="40% - 强调文字颜色 6 2 2 3 4" xfId="14210"/>
    <cellStyle name="40% - 强调文字颜色 6 2 2 4" xfId="14211"/>
    <cellStyle name="强调文字颜色 1 2 5 2 2" xfId="14212"/>
    <cellStyle name="常规 4 3 6" xfId="14213"/>
    <cellStyle name="输出 4 4 8" xfId="14214"/>
    <cellStyle name="40% - 强调文字颜色 6 2 2 4 2" xfId="14215"/>
    <cellStyle name="强调文字颜色 1 2 5 2 2 2" xfId="14216"/>
    <cellStyle name="常规 4 3 6 2" xfId="14217"/>
    <cellStyle name="常规 2 19 4 3" xfId="14218"/>
    <cellStyle name="40% - 强调文字颜色 6 2 2 4 2 2" xfId="14219"/>
    <cellStyle name="常规 4 3 6 2 2" xfId="14220"/>
    <cellStyle name="常规 2 19 4 3 2" xfId="14221"/>
    <cellStyle name="计算 4 6 4 2" xfId="14222"/>
    <cellStyle name="40% - 强调文字颜色 6 2 2 4 3" xfId="14223"/>
    <cellStyle name="强调文字颜色 1 2 5 2 2 3" xfId="14224"/>
    <cellStyle name="常规 4 3 6 3" xfId="14225"/>
    <cellStyle name="常规 2 19 4 4" xfId="14226"/>
    <cellStyle name="40% - 强调文字颜色 6 2 2 5" xfId="14227"/>
    <cellStyle name="强调文字颜色 1 2 5 2 3" xfId="14228"/>
    <cellStyle name="常规 4 3 7" xfId="14229"/>
    <cellStyle name="40% - 强调文字颜色 6 2 2 5 2" xfId="14230"/>
    <cellStyle name="强调文字颜色 1 2 5 2 3 2" xfId="14231"/>
    <cellStyle name="常规 4 3 7 2" xfId="14232"/>
    <cellStyle name="40% - 强调文字颜色 6 2 2 5 2 2" xfId="14233"/>
    <cellStyle name="常规 4 3 7 2 2" xfId="14234"/>
    <cellStyle name="标题 2 6 2 2 2 2 2" xfId="14235"/>
    <cellStyle name="常规 3 2 2 2 3 3 2" xfId="14236"/>
    <cellStyle name="输出 2 16 3" xfId="14237"/>
    <cellStyle name="40% - 强调文字颜色 6 2 2 5 3" xfId="14238"/>
    <cellStyle name="常规 4 3 7 3" xfId="14239"/>
    <cellStyle name="适中 6 4 2 2" xfId="14240"/>
    <cellStyle name="40% - 强调文字颜色 6 2 2 6" xfId="14241"/>
    <cellStyle name="强调文字颜色 1 2 5 2 4" xfId="14242"/>
    <cellStyle name="常规 4 3 8" xfId="14243"/>
    <cellStyle name="百分比 5 2 2 2" xfId="14244"/>
    <cellStyle name="40% - 强调文字颜色 6 2 2 6 2" xfId="14245"/>
    <cellStyle name="常规 4 3 8 2" xfId="14246"/>
    <cellStyle name="百分比 5 2 2 2 2" xfId="14247"/>
    <cellStyle name="40% - 强调文字颜色 6 2 2 6 2 2" xfId="14248"/>
    <cellStyle name="常规 4 3 8 2 2" xfId="14249"/>
    <cellStyle name="40% - 强调文字颜色 6 2 3" xfId="14250"/>
    <cellStyle name="适中 2 2 2 5 2 2" xfId="14251"/>
    <cellStyle name="汇总 4 5 5 2" xfId="14252"/>
    <cellStyle name="40% - 强调文字颜色 6 2 3 2" xfId="14253"/>
    <cellStyle name="常规 4 4 4" xfId="14254"/>
    <cellStyle name="输出 4 5 6" xfId="14255"/>
    <cellStyle name="40% - 强调文字颜色 6 2 3 2 2" xfId="14256"/>
    <cellStyle name="注释 5 2 3 3 3" xfId="14257"/>
    <cellStyle name="常规 4 4 4 2" xfId="14258"/>
    <cellStyle name="百分比 2 2 3 2 3 2" xfId="14259"/>
    <cellStyle name="40% - 强调文字颜色 6 2 3 2 2 2 2" xfId="14260"/>
    <cellStyle name="输出 6 4 3" xfId="14261"/>
    <cellStyle name="链接单元格 5 3 2 5" xfId="14262"/>
    <cellStyle name="强调文字颜色 5 2 7 3" xfId="14263"/>
    <cellStyle name="常规 4 4 4 2 2 2" xfId="14264"/>
    <cellStyle name="常规 2 19 2 2 2 2 4" xfId="14265"/>
    <cellStyle name="百分比 2 2 3 2 3 2 2" xfId="14266"/>
    <cellStyle name="40% - 强调文字颜色 6 2 3 2 2 2 2 2" xfId="14267"/>
    <cellStyle name="40% - 强调文字颜色 6 2 3 2 2 3 2" xfId="14268"/>
    <cellStyle name="常规 4 4 4 2 3 2" xfId="14269"/>
    <cellStyle name="输出 6 5 3" xfId="14270"/>
    <cellStyle name="40% - 强调文字颜色 6 2 3 2 2 4" xfId="14271"/>
    <cellStyle name="常规 4 4 4 2 4" xfId="14272"/>
    <cellStyle name="常规 4 4 4 3" xfId="14273"/>
    <cellStyle name="注释 5 2 3 3 4" xfId="14274"/>
    <cellStyle name="计算 4 7 2 2" xfId="14275"/>
    <cellStyle name="40% - 强调文字颜色 6 2 3 2 3" xfId="14276"/>
    <cellStyle name="百分比 2 2 3 3 3 2" xfId="14277"/>
    <cellStyle name="常规 19 2 7 4" xfId="14278"/>
    <cellStyle name="强调文字颜色 5 5 2 2 4" xfId="14279"/>
    <cellStyle name="40% - 强调文字颜色 6 2 3 2 3 2 2" xfId="14280"/>
    <cellStyle name="输出 7 4 3" xfId="14281"/>
    <cellStyle name="链接单元格 5 4 2 5" xfId="14282"/>
    <cellStyle name="常规 4 4 4 3 2 2" xfId="14283"/>
    <cellStyle name="40% - 强调文字颜色 6 4 5 2" xfId="14284"/>
    <cellStyle name="常规 6 6 4" xfId="14285"/>
    <cellStyle name="常规 11 4 3 2 3 3 3" xfId="14286"/>
    <cellStyle name="常规 4 4 4 4" xfId="14287"/>
    <cellStyle name="汇总 2 8 2 2" xfId="14288"/>
    <cellStyle name="40% - 强调文字颜色 6 2 3 2 4" xfId="14289"/>
    <cellStyle name="注释 5 2 3 3 5" xfId="14290"/>
    <cellStyle name="40% - 强调文字颜色 6 2 3 3" xfId="14291"/>
    <cellStyle name="常规 4 4 5" xfId="14292"/>
    <cellStyle name="百分比 2 2 4 2 3 2" xfId="14293"/>
    <cellStyle name="链接单元格 2 3 5 2 4" xfId="14294"/>
    <cellStyle name="40% - 强调文字颜色 6 2 3 3 2 2 2" xfId="14295"/>
    <cellStyle name="链接单元格 6 3 2 5" xfId="14296"/>
    <cellStyle name="强调文字颜色 6 2 7 3" xfId="14297"/>
    <cellStyle name="汇总 6 5 6" xfId="14298"/>
    <cellStyle name="40% - 强调文字颜色 6 2 3 3 2 2 2 2" xfId="14299"/>
    <cellStyle name="百分比 2 2 4 2 4" xfId="14300"/>
    <cellStyle name="40% - 强调文字颜色 6 2 3 3 2 3" xfId="14301"/>
    <cellStyle name="强调文字颜色 6 2 2 5 2" xfId="14302"/>
    <cellStyle name="常规 4 4 5 2 3" xfId="14303"/>
    <cellStyle name="40% - 强调文字颜色 6 2 3 3 2 3 2" xfId="14304"/>
    <cellStyle name="强调文字颜色 6 2 2 5 2 2" xfId="14305"/>
    <cellStyle name="常规 2 3 5 2 5 2" xfId="14306"/>
    <cellStyle name="40% - 强调文字颜色 6 2 3 3 2 4" xfId="14307"/>
    <cellStyle name="强调文字颜色 6 2 2 5 3" xfId="14308"/>
    <cellStyle name="40% - 强调文字颜色 6 2 3 3 3 2" xfId="14309"/>
    <cellStyle name="常规 4 4 5 3 2" xfId="14310"/>
    <cellStyle name="40% - 强调文字颜色 6 2 3 3 3 2 2" xfId="14311"/>
    <cellStyle name="标题 5" xfId="14312"/>
    <cellStyle name="40% - 强调文字颜色 6 2 3 4" xfId="14313"/>
    <cellStyle name="强调文字颜色 1 2 5 3 2" xfId="14314"/>
    <cellStyle name="常规 4 4 6" xfId="14315"/>
    <cellStyle name="40% - 强调文字颜色 6 2 3 4 2 2 2" xfId="14316"/>
    <cellStyle name="常规 2 4 4 2 2 6" xfId="14317"/>
    <cellStyle name="百分比 2 2 5 2 3 2" xfId="14318"/>
    <cellStyle name="40% - 强调文字颜色 6 2 3 5" xfId="14319"/>
    <cellStyle name="强调文字颜色 1 2 5 3 3" xfId="14320"/>
    <cellStyle name="常规 4 4 7" xfId="14321"/>
    <cellStyle name="百分比 2 2 6 2 3" xfId="14322"/>
    <cellStyle name="检查单元格 2 2 5 5" xfId="14323"/>
    <cellStyle name="40% - 强调文字颜色 6 2 3 5 2 2" xfId="14324"/>
    <cellStyle name="常规 4 4 7 2 2" xfId="14325"/>
    <cellStyle name="40% - 强调文字颜色 6 2 3 6" xfId="14326"/>
    <cellStyle name="强调文字颜色 1 2 5 3 4" xfId="14327"/>
    <cellStyle name="常规 4 4 8" xfId="14328"/>
    <cellStyle name="百分比 5 2 3 2" xfId="14329"/>
    <cellStyle name="输入 2 2 7 2 2 2 2" xfId="14330"/>
    <cellStyle name="40% - 强调文字颜色 6 2 4" xfId="14331"/>
    <cellStyle name="标题 1 4 4 2 3" xfId="14332"/>
    <cellStyle name="好 3 3 4 2" xfId="14333"/>
    <cellStyle name="40% - 强调文字颜色 6 2 4 2" xfId="14334"/>
    <cellStyle name="常规 4 5 4" xfId="14335"/>
    <cellStyle name="输出 4 6 6" xfId="14336"/>
    <cellStyle name="40% - 强调文字颜色 6 2 4 2 2" xfId="14337"/>
    <cellStyle name="汇总 2 3 9 2 2 3" xfId="14338"/>
    <cellStyle name="常规 4 5 4 2" xfId="14339"/>
    <cellStyle name="百分比 2 3 3 2 3 2" xfId="14340"/>
    <cellStyle name="40% - 强调文字颜色 6 2 4 2 2 2 2" xfId="14341"/>
    <cellStyle name="解释性文本 5 3 4" xfId="14342"/>
    <cellStyle name="常规 4 5 4 2 2 2" xfId="14343"/>
    <cellStyle name="40% - 强调文字颜色 6 2 4 2 3" xfId="14344"/>
    <cellStyle name="汇总 2 3 9 2 2 4" xfId="14345"/>
    <cellStyle name="常规 4 5 4 3" xfId="14346"/>
    <cellStyle name="40% - 强调文字颜色 6 2 4 2 3 2" xfId="14347"/>
    <cellStyle name="常规 4 5 4 3 2" xfId="14348"/>
    <cellStyle name="40% - 强调文字颜色 6 5 5 2" xfId="14349"/>
    <cellStyle name="输入 2 9 2 2 2" xfId="14350"/>
    <cellStyle name="常规 7 6 4" xfId="14351"/>
    <cellStyle name="常规 11 4 4 2 2 2 3 2" xfId="14352"/>
    <cellStyle name="常规 4 5 4 4" xfId="14353"/>
    <cellStyle name="汇总 2 9 2 2" xfId="14354"/>
    <cellStyle name="40% - 强调文字颜色 6 2 4 2 4" xfId="14355"/>
    <cellStyle name="60% - 强调文字颜色 6 5 2 2 2 2 2" xfId="14356"/>
    <cellStyle name="常规 4 2 3 5" xfId="14357"/>
    <cellStyle name="40% - 强调文字颜色 6 2 4 3" xfId="14358"/>
    <cellStyle name="常规 4 5 5" xfId="14359"/>
    <cellStyle name="60% - 强调文字颜色 6 5 2 2 2 2 2 2" xfId="14360"/>
    <cellStyle name="常规 10 2 10" xfId="14361"/>
    <cellStyle name="常规 4 2 3 5 2" xfId="14362"/>
    <cellStyle name="40% - 强调文字颜色 6 2 4 3 2" xfId="14363"/>
    <cellStyle name="汇总 2 3 9 2 3 3" xfId="14364"/>
    <cellStyle name="常规 4 5 5 2" xfId="14365"/>
    <cellStyle name="40% - 强调文字颜色 6 2 4 4" xfId="14366"/>
    <cellStyle name="强调文字颜色 1 2 5 4 2" xfId="14367"/>
    <cellStyle name="常规 4 5 6" xfId="14368"/>
    <cellStyle name="百分比 2 4 3 2 3" xfId="14369"/>
    <cellStyle name="40% - 强调文字颜色 6 2 5 2 2 2" xfId="14370"/>
    <cellStyle name="常规 4 6 4 2 2" xfId="14371"/>
    <cellStyle name="标题 4 3 3 3" xfId="14372"/>
    <cellStyle name="40% - 强调文字颜色 6 2 5 2 2 2 2" xfId="14373"/>
    <cellStyle name="百分比 2 4 3 2 3 2" xfId="14374"/>
    <cellStyle name="40% - 强调文字颜色 6 2 5 2 3" xfId="14375"/>
    <cellStyle name="常规 4 6 4 3" xfId="14376"/>
    <cellStyle name="40% - 强调文字颜色 6 2 5 2 3 2" xfId="14377"/>
    <cellStyle name="常规 4 6 4 3 2" xfId="14378"/>
    <cellStyle name="40% - 强调文字颜色 6 2 5 2 4" xfId="14379"/>
    <cellStyle name="常规 4 6 4 4" xfId="14380"/>
    <cellStyle name="40% - 强调文字颜色 6 2 5 3 2" xfId="14381"/>
    <cellStyle name="强调文字颜色 1 3 2 3 2 2 3" xfId="14382"/>
    <cellStyle name="常规 4 6 5 2" xfId="14383"/>
    <cellStyle name="汇总 2 11 2 2 2 3" xfId="14384"/>
    <cellStyle name="40% - 强调文字颜色 6 2 5 3 2 2" xfId="14385"/>
    <cellStyle name="40% - 强调文字颜色 6 2 5 4" xfId="14386"/>
    <cellStyle name="常规 4 6 6" xfId="14387"/>
    <cellStyle name="40% - 强调文字颜色 6 2 6 2 2 2" xfId="14388"/>
    <cellStyle name="常规 2 2 7" xfId="14389"/>
    <cellStyle name="计算 2 2 2 2 4 3 4" xfId="14390"/>
    <cellStyle name="输出 2 3 9" xfId="14391"/>
    <cellStyle name="百分比 2 5 3 2 3" xfId="14392"/>
    <cellStyle name="输入 2 3 2 11 2" xfId="14393"/>
    <cellStyle name="60% - 强调文字颜色 2 2 5 3 2 2" xfId="14394"/>
    <cellStyle name="常规 2 18 3 7" xfId="14395"/>
    <cellStyle name="汇总 2 6 3 4" xfId="14396"/>
    <cellStyle name="60% - 强调文字颜色 3 4 5 2 2" xfId="14397"/>
    <cellStyle name="标题 6 2 2 2 2 2 2" xfId="14398"/>
    <cellStyle name="40% - 强调文字颜色 6 2 6 4" xfId="14399"/>
    <cellStyle name="常规 4 7 6" xfId="14400"/>
    <cellStyle name="适中 8 2 3" xfId="14401"/>
    <cellStyle name="40% - 强调文字颜色 6 3" xfId="14402"/>
    <cellStyle name="计算 6 4 6" xfId="14403"/>
    <cellStyle name="好 2 2 4 2 2" xfId="14404"/>
    <cellStyle name="常规 2 8 2 9" xfId="14405"/>
    <cellStyle name="40% - 强调文字颜色 6 3 10" xfId="14406"/>
    <cellStyle name="标题 2 2 9 2" xfId="14407"/>
    <cellStyle name="好 2 2 4 2 3" xfId="14408"/>
    <cellStyle name="40% - 强调文字颜色 6 3 11" xfId="14409"/>
    <cellStyle name="40% - 强调文字颜色 6 3 2" xfId="14410"/>
    <cellStyle name="40% - 强调文字颜色 6 3 2 2" xfId="14411"/>
    <cellStyle name="常规 5 3 4" xfId="14412"/>
    <cellStyle name="输出 5 4 6" xfId="14413"/>
    <cellStyle name="40% - 强调文字颜色 6 3 2 2 2" xfId="14414"/>
    <cellStyle name="常规 5 3 4 2" xfId="14415"/>
    <cellStyle name="输出 5 4 6 2" xfId="14416"/>
    <cellStyle name="40% - 强调文字颜色 6 3 2 2 2 2" xfId="14417"/>
    <cellStyle name="常规 5 3 4 2 2" xfId="14418"/>
    <cellStyle name="40% - 强调文字颜色 6 3 2 2 2 2 2" xfId="14419"/>
    <cellStyle name="常规 14 3 2 2 2" xfId="14420"/>
    <cellStyle name="40% - 强调文字颜色 6 3 2 2 2 4" xfId="14421"/>
    <cellStyle name="注释 2 2 2 2 7 2 3" xfId="14422"/>
    <cellStyle name="常规 5 3 4 3" xfId="14423"/>
    <cellStyle name="计算 5 6 2 2" xfId="14424"/>
    <cellStyle name="40% - 强调文字颜色 6 3 2 2 3" xfId="14425"/>
    <cellStyle name="常规 5 3 4 3 2" xfId="14426"/>
    <cellStyle name="计算 5 6 2 2 2" xfId="14427"/>
    <cellStyle name="40% - 强调文字颜色 6 3 2 2 3 2" xfId="14428"/>
    <cellStyle name="40% - 强调文字颜色 6 3 2 2 3 2 2" xfId="14429"/>
    <cellStyle name="常规 5 3 4 4" xfId="14430"/>
    <cellStyle name="计算 5 6 2 3" xfId="14431"/>
    <cellStyle name="汇总 3 7 2 2" xfId="14432"/>
    <cellStyle name="40% - 强调文字颜色 6 3 2 2 4" xfId="14433"/>
    <cellStyle name="40% - 强调文字颜色 6 3 2 3" xfId="14434"/>
    <cellStyle name="常规 5 3 5" xfId="14435"/>
    <cellStyle name="输出 5 4 7" xfId="14436"/>
    <cellStyle name="40% - 强调文字颜色 6 3 2 3 2 2 2 2" xfId="14437"/>
    <cellStyle name="计算 3 6 4" xfId="14438"/>
    <cellStyle name="60% - 强调文字颜色 6 2 2 2 3 2 3" xfId="14439"/>
    <cellStyle name="40% - 强调文字颜色 6 3 2 3 2 4" xfId="14440"/>
    <cellStyle name="注释 2 2 2 2 8 2 3" xfId="14441"/>
    <cellStyle name="输出 2 2 4 2 4 3 3 2" xfId="14442"/>
    <cellStyle name="常规 5 3 5 2 4" xfId="14443"/>
    <cellStyle name="常规 2 4 4 2 5 2" xfId="14444"/>
    <cellStyle name="常规 11 4 2 2 3 2" xfId="14445"/>
    <cellStyle name="常规 14 3 3 2 2" xfId="14446"/>
    <cellStyle name="常规 5 3 5 3 2" xfId="14447"/>
    <cellStyle name="汇总 2 2 4 2 3 3 2 2 2 2" xfId="14448"/>
    <cellStyle name="40% - 强调文字颜色 6 3 2 3 3 2" xfId="14449"/>
    <cellStyle name="40% - 强调文字颜色 6 3 2 4" xfId="14450"/>
    <cellStyle name="强调文字颜色 1 2 6 2 2" xfId="14451"/>
    <cellStyle name="常规 5 3 6" xfId="14452"/>
    <cellStyle name="输出 5 4 8" xfId="14453"/>
    <cellStyle name="40% - 强调文字颜色 6 3 2 4 2 2 2" xfId="14454"/>
    <cellStyle name="40% - 强调文字颜色 6 3 2 4 3 2" xfId="14455"/>
    <cellStyle name="40% - 强调文字颜色 6 3 2 5" xfId="14456"/>
    <cellStyle name="强调文字颜色 1 2 6 2 3" xfId="14457"/>
    <cellStyle name="常规 5 3 7" xfId="14458"/>
    <cellStyle name="40% - 强调文字颜色 6 3 2 5 2 2" xfId="14459"/>
    <cellStyle name="40% - 强调文字颜色 6 3 2 6" xfId="14460"/>
    <cellStyle name="常规 5 3 8" xfId="14461"/>
    <cellStyle name="百分比 5 3 2 2" xfId="14462"/>
    <cellStyle name="40% - 强调文字颜色 6 3 3" xfId="14463"/>
    <cellStyle name="40% - 强调文字颜色 6 3 3 2" xfId="14464"/>
    <cellStyle name="常规 5 4 4" xfId="14465"/>
    <cellStyle name="输出 5 5 6" xfId="14466"/>
    <cellStyle name="40% - 强调文字颜色 6 3 3 2 2" xfId="14467"/>
    <cellStyle name="常规 5 4 4 2" xfId="14468"/>
    <cellStyle name="百分比 2 2 2 2 3 4" xfId="14469"/>
    <cellStyle name="40% - 强调文字颜色 6 3 3 2 2 2 2" xfId="14470"/>
    <cellStyle name="警告文本 2 2 4" xfId="14471"/>
    <cellStyle name="常规 5 4 4 3" xfId="14472"/>
    <cellStyle name="计算 5 7 2 2" xfId="14473"/>
    <cellStyle name="40% - 强调文字颜色 6 3 3 2 3" xfId="14474"/>
    <cellStyle name="40% - 强调文字颜色 6 3 3 2 3 2" xfId="14475"/>
    <cellStyle name="常规 5 4 4 3 2" xfId="14476"/>
    <cellStyle name="常规 5 4 4 4" xfId="14477"/>
    <cellStyle name="常规 2 2 10" xfId="14478"/>
    <cellStyle name="常规 5 2 2 2 4 2" xfId="14479"/>
    <cellStyle name="汇总 3 8 2 2" xfId="14480"/>
    <cellStyle name="40% - 强调文字颜色 6 3 3 2 4" xfId="14481"/>
    <cellStyle name="40% - 强调文字颜色 6 3 3 3" xfId="14482"/>
    <cellStyle name="常规 5 4 5" xfId="14483"/>
    <cellStyle name="40% - 强调文字颜色 6 3 3 3 2" xfId="14484"/>
    <cellStyle name="常规 5 4 5 2" xfId="14485"/>
    <cellStyle name="40% - 强调文字颜色 6 3 3 4" xfId="14486"/>
    <cellStyle name="强调文字颜色 1 2 6 3 2" xfId="14487"/>
    <cellStyle name="常规 5 4 6" xfId="14488"/>
    <cellStyle name="40% - 强调文字颜色 6 3 4" xfId="14489"/>
    <cellStyle name="汇总 2 2 2 2 2 2 2 2 2" xfId="14490"/>
    <cellStyle name="40% - 强调文字颜色 6 3 4 2" xfId="14491"/>
    <cellStyle name="输出 5 6 6" xfId="14492"/>
    <cellStyle name="汇总 2 2 2 2 2 2 2 2 2 2" xfId="14493"/>
    <cellStyle name="常规 5 5 4" xfId="14494"/>
    <cellStyle name="常规 11 4 3 2 2 2 3" xfId="14495"/>
    <cellStyle name="40% - 强调文字颜色 6 3 4 2 2" xfId="14496"/>
    <cellStyle name="常规 5 5 4 2" xfId="14497"/>
    <cellStyle name="常规 11 4 3 2 2 2 3 2" xfId="14498"/>
    <cellStyle name="40% - 强调文字颜色 6 3 4 2 2 2" xfId="14499"/>
    <cellStyle name="常规 5 5 4 2 2" xfId="14500"/>
    <cellStyle name="40% - 强调文字颜色 6 3 4 2 3" xfId="14501"/>
    <cellStyle name="常规 5 5 4 3" xfId="14502"/>
    <cellStyle name="强调文字颜色 3 2 2 4 6" xfId="14503"/>
    <cellStyle name="常规 11 4 4 2 3 2 3 2" xfId="14504"/>
    <cellStyle name="40% - 强调文字颜色 6 3 4 2 4" xfId="14505"/>
    <cellStyle name="常规 28 2 2 2 2" xfId="14506"/>
    <cellStyle name="常规 33 2 2 2 2" xfId="14507"/>
    <cellStyle name="常规 5 5 4 4" xfId="14508"/>
    <cellStyle name="常规 2 7 10" xfId="14509"/>
    <cellStyle name="60% - 强调文字颜色 6 5 2 2 3 2 2" xfId="14510"/>
    <cellStyle name="注释 5 2 2 2 6" xfId="14511"/>
    <cellStyle name="常规 4 3 3 5" xfId="14512"/>
    <cellStyle name="常规 11 5 3 3 2 2 2" xfId="14513"/>
    <cellStyle name="输出 2 9 2 3 2" xfId="14514"/>
    <cellStyle name="40% - 强调文字颜色 6 3 4 3" xfId="14515"/>
    <cellStyle name="常规 5 5 5" xfId="14516"/>
    <cellStyle name="常规 11 4 3 2 2 2 4" xfId="14517"/>
    <cellStyle name="常规 11 5 3 3 2 2 2 2" xfId="14518"/>
    <cellStyle name="强调文字颜色 3 2 2 5 4" xfId="14519"/>
    <cellStyle name="40% - 强调文字颜色 6 3 4 3 2" xfId="14520"/>
    <cellStyle name="常规 5 5 5 2" xfId="14521"/>
    <cellStyle name="40% - 强调文字颜色 6 3 4 3 2 2" xfId="14522"/>
    <cellStyle name="常规 11 5 3 3 2 2 3" xfId="14523"/>
    <cellStyle name="40% - 强调文字颜色 6 3 4 4" xfId="14524"/>
    <cellStyle name="常规 11 4 3 2 2 2 5" xfId="14525"/>
    <cellStyle name="汇总 2 7 2 3 2 2 2 2" xfId="14526"/>
    <cellStyle name="常规 5 5 6" xfId="14527"/>
    <cellStyle name="40% - 强调文字颜色 6 3 6" xfId="14528"/>
    <cellStyle name="60% - 强调文字颜色 5 5 2 2 3 2 2" xfId="14529"/>
    <cellStyle name="好 3 4 6" xfId="14530"/>
    <cellStyle name="40% - 强调文字颜色 6 3 6 2 2" xfId="14531"/>
    <cellStyle name="40% - 强调文字颜色 6 3 6 2 3" xfId="14532"/>
    <cellStyle name="计算 2 2 3 2 2" xfId="14533"/>
    <cellStyle name="40% - 强调文字颜色 6 3 6 2 4" xfId="14534"/>
    <cellStyle name="常规 28 2 4 2 2" xfId="14535"/>
    <cellStyle name="计算 2 2 3 2 3" xfId="14536"/>
    <cellStyle name="40% - 强调文字颜色 6 3 6 3" xfId="14537"/>
    <cellStyle name="常规 5 7 5" xfId="14538"/>
    <cellStyle name="40% - 强调文字颜色 6 3 6 3 2" xfId="14539"/>
    <cellStyle name="40% - 强调文字颜色 6 3 6 3 3" xfId="14540"/>
    <cellStyle name="计算 2 2 3 3 2" xfId="14541"/>
    <cellStyle name="汇总 2 7 3 4" xfId="14542"/>
    <cellStyle name="60% - 强调文字颜色 3 4 6 2 2" xfId="14543"/>
    <cellStyle name="40% - 强调文字颜色 6 3 6 4" xfId="14544"/>
    <cellStyle name="40% - 强调文字颜色 6 4 2 2" xfId="14545"/>
    <cellStyle name="常规 6 3 4" xfId="14546"/>
    <cellStyle name="输出 6 4 6" xfId="14547"/>
    <cellStyle name="40% - 强调文字颜色 6 4 2 2 2" xfId="14548"/>
    <cellStyle name="常规 6 3 4 2" xfId="14549"/>
    <cellStyle name="40% - 强调文字颜色 6 4 2 2 2 2" xfId="14550"/>
    <cellStyle name="常规 6 3 4 2 2" xfId="14551"/>
    <cellStyle name="40% - 强调文字颜色 6 4 2 2 2 2 2" xfId="14552"/>
    <cellStyle name="常规 6 3 4 2 2 2" xfId="14553"/>
    <cellStyle name="40% - 强调文字颜色 6 4 2 2 2 2 2 2" xfId="14554"/>
    <cellStyle name="40% - 强调文字颜色 6 4 2 2 2 3" xfId="14555"/>
    <cellStyle name="注释 2 2 3 2 7 2 2" xfId="14556"/>
    <cellStyle name="常规 6 3 4 2 3" xfId="14557"/>
    <cellStyle name="40% - 强调文字颜色 6 4 2 2 2 3 2" xfId="14558"/>
    <cellStyle name="常规 6 3 4 2 3 2" xfId="14559"/>
    <cellStyle name="常规 15 3 2 2 2" xfId="14560"/>
    <cellStyle name="百分比 2 7 2 2 2" xfId="14561"/>
    <cellStyle name="常规 20 3 2 2 2" xfId="14562"/>
    <cellStyle name="40% - 强调文字颜色 6 4 2 2 2 4" xfId="14563"/>
    <cellStyle name="常规 6 3 4 2 4" xfId="14564"/>
    <cellStyle name="40% - 强调文字颜色 6 4 2 3 2" xfId="14565"/>
    <cellStyle name="常规 6 3 5 2" xfId="14566"/>
    <cellStyle name="40% - 强调文字颜色 6 4 2 3 2 2" xfId="14567"/>
    <cellStyle name="常规 6 3 5 2 2" xfId="14568"/>
    <cellStyle name="40% - 强调文字颜色 6 4 2 3 2 2 2" xfId="14569"/>
    <cellStyle name="40% - 强调文字颜色 6 4 2 3 3 2 2" xfId="14570"/>
    <cellStyle name="60% - 强调文字颜色 6 2 2 3 2 3 2" xfId="14571"/>
    <cellStyle name="常规 6 3 5 4" xfId="14572"/>
    <cellStyle name="汇总 4 7 3 2" xfId="14573"/>
    <cellStyle name="40% - 强调文字颜色 6 4 2 3 4" xfId="14574"/>
    <cellStyle name="40% - 强调文字颜色 6 4 2 4" xfId="14575"/>
    <cellStyle name="强调文字颜色 1 2 7 2 2" xfId="14576"/>
    <cellStyle name="常规 6 3 6" xfId="14577"/>
    <cellStyle name="40% - 强调文字颜色 6 4 2 4 2" xfId="14578"/>
    <cellStyle name="常规 6 3 6 2" xfId="14579"/>
    <cellStyle name="40% - 强调文字颜色 6 4 2 4 2 2" xfId="14580"/>
    <cellStyle name="常规 6 3 6 2 2" xfId="14581"/>
    <cellStyle name="40% - 强调文字颜色 6 4 2 4 2 2 2" xfId="14582"/>
    <cellStyle name="常规 6 3 6 2 2 2" xfId="14583"/>
    <cellStyle name="40% - 强调文字颜色 6 4 2 4 3 2" xfId="14584"/>
    <cellStyle name="常规 6 3 6 3 2" xfId="14585"/>
    <cellStyle name="60% - 强调文字颜色 6 2 2 4 2 3" xfId="14586"/>
    <cellStyle name="好 5 2 2 2" xfId="14587"/>
    <cellStyle name="40% - 强调文字颜色 6 4 2 4 4" xfId="14588"/>
    <cellStyle name="常规 6 3 6 4" xfId="14589"/>
    <cellStyle name="输入 2 2 2 4 2 2 2" xfId="14590"/>
    <cellStyle name="40% - 强调文字颜色 6 4 2 5" xfId="14591"/>
    <cellStyle name="常规 6 3 7" xfId="14592"/>
    <cellStyle name="输入 2 2 2 4 2 2 2 2" xfId="14593"/>
    <cellStyle name="40% - 强调文字颜色 6 4 2 5 2" xfId="14594"/>
    <cellStyle name="40% - 强调文字颜色 6 4 2 5 2 2" xfId="14595"/>
    <cellStyle name="输入 2 2 2 4 2 2 3" xfId="14596"/>
    <cellStyle name="40% - 强调文字颜色 6 4 2 6" xfId="14597"/>
    <cellStyle name="好 3 5 3" xfId="14598"/>
    <cellStyle name="标题 4 2 10 2 2 2" xfId="14599"/>
    <cellStyle name="40% - 强调文字颜色 6 4 3" xfId="14600"/>
    <cellStyle name="好 3 5 3 2" xfId="14601"/>
    <cellStyle name="常规 4 2 2 2 4" xfId="14602"/>
    <cellStyle name="标题 4 2 10 2 2 2 2" xfId="14603"/>
    <cellStyle name="40% - 强调文字颜色 6 4 3 2" xfId="14604"/>
    <cellStyle name="常规 6 4 4" xfId="14605"/>
    <cellStyle name="输出 6 5 6" xfId="14606"/>
    <cellStyle name="40% - 强调文字颜色 6 4 3 2 2" xfId="14607"/>
    <cellStyle name="常规 6 4 4 2" xfId="14608"/>
    <cellStyle name="常规 6 4 4 4" xfId="14609"/>
    <cellStyle name="汇总 4 8 2 2" xfId="14610"/>
    <cellStyle name="40% - 强调文字颜色 6 4 3 2 4" xfId="14611"/>
    <cellStyle name="40% - 强调文字颜色 6 4 3 4" xfId="14612"/>
    <cellStyle name="常规 6 4 6" xfId="14613"/>
    <cellStyle name="40% - 强调文字颜色 6 4 4" xfId="14614"/>
    <cellStyle name="40% - 强调文字颜色 6 4 4 2" xfId="14615"/>
    <cellStyle name="常规 6 5 4" xfId="14616"/>
    <cellStyle name="常规 11 4 3 2 3 2 3" xfId="14617"/>
    <cellStyle name="40% - 强调文字颜色 6 4 4 2 2" xfId="14618"/>
    <cellStyle name="常规 6 5 4 2" xfId="14619"/>
    <cellStyle name="常规 11 4 3 2 3 2 3 2" xfId="14620"/>
    <cellStyle name="常规 4 2 2 3 4 2" xfId="14621"/>
    <cellStyle name="常规 11 4 2 2 2 2 3 4" xfId="14622"/>
    <cellStyle name="常规 6 5 4 2 2" xfId="14623"/>
    <cellStyle name="警告文本 2 3 5 2 4" xfId="14624"/>
    <cellStyle name="40% - 强调文字颜色 6 4 4 2 2 2" xfId="14625"/>
    <cellStyle name="40% - 强调文字颜色 6 4 4 2 2 2 2" xfId="14626"/>
    <cellStyle name="40% - 强调文字颜色 6 4 4 2 3 2" xfId="14627"/>
    <cellStyle name="常规 6 5 4 3 2" xfId="14628"/>
    <cellStyle name="40% - 强调文字颜色 6 4 4 2 4" xfId="14629"/>
    <cellStyle name="常规 28 3 2 2 2" xfId="14630"/>
    <cellStyle name="常规 33 3 2 2 2" xfId="14631"/>
    <cellStyle name="常规 6 5 4 4" xfId="14632"/>
    <cellStyle name="40% - 强调文字颜色 6 4 4 3 2" xfId="14633"/>
    <cellStyle name="常规 11 5 2 3 2 2 2 4" xfId="14634"/>
    <cellStyle name="常规 6 5 5 2" xfId="14635"/>
    <cellStyle name="40% - 强调文字颜色 6 4 4 4" xfId="14636"/>
    <cellStyle name="常规 6 5 6" xfId="14637"/>
    <cellStyle name="常规 11 4 3 2 3 2 5" xfId="14638"/>
    <cellStyle name="40% - 强调文字颜色 6 4 5" xfId="14639"/>
    <cellStyle name="60% - 强调文字颜色 1 4 6" xfId="14640"/>
    <cellStyle name="40% - 强调文字颜色 6 4 5 2 2 2" xfId="14641"/>
    <cellStyle name="40% - 强调文字颜色 6 4 5 3" xfId="14642"/>
    <cellStyle name="常规 6 6 5" xfId="14643"/>
    <cellStyle name="常规 11 4 3 2 3 3 4" xfId="14644"/>
    <cellStyle name="常规 11 5 2 3 2 3 2 4" xfId="14645"/>
    <cellStyle name="40% - 强调文字颜色 6 4 5 3 2" xfId="14646"/>
    <cellStyle name="40% - 强调文字颜色 6 4 5 4" xfId="14647"/>
    <cellStyle name="常规 6 6 6" xfId="14648"/>
    <cellStyle name="40% - 强调文字颜色 6 4 6" xfId="14649"/>
    <cellStyle name="40% - 强调文字颜色 6 4 6 2 2" xfId="14650"/>
    <cellStyle name="40% - 强调文字颜色 6 5 2" xfId="14651"/>
    <cellStyle name="注释 6 2 2 2 2" xfId="14652"/>
    <cellStyle name="40% - 强调文字颜色 6 5 2 2" xfId="14653"/>
    <cellStyle name="注释 6 2 2 2 2 2" xfId="14654"/>
    <cellStyle name="常规 7 3 4" xfId="14655"/>
    <cellStyle name="40% - 强调文字颜色 6 5 2 2 2" xfId="14656"/>
    <cellStyle name="常规 7 3 4 2" xfId="14657"/>
    <cellStyle name="常规 10 2 2 5 4" xfId="14658"/>
    <cellStyle name="常规 3 4 8 3" xfId="14659"/>
    <cellStyle name="适中 5 5 3 2" xfId="14660"/>
    <cellStyle name="40% - 强调文字颜色 6 5 2 2 2 2" xfId="14661"/>
    <cellStyle name="常规 7 3 4 2 2" xfId="14662"/>
    <cellStyle name="40% - 强调文字颜色 6 5 2 2 2 2 2" xfId="14663"/>
    <cellStyle name="常规 7 3 4 2 2 2" xfId="14664"/>
    <cellStyle name="标题 3 5 3 4" xfId="14665"/>
    <cellStyle name="注释 2 2 3 2 2 5" xfId="14666"/>
    <cellStyle name="40% - 强调文字颜色 6 5 2 2 2 2 2 2" xfId="14667"/>
    <cellStyle name="输出 2 2 3 3 2 2 2" xfId="14668"/>
    <cellStyle name="40% - 强调文字颜色 6 5 2 2 3 2 2" xfId="14669"/>
    <cellStyle name="60% - 强调文字颜色 6 3 2 2 2 3 2" xfId="14670"/>
    <cellStyle name="常规 3 4 9 3 2" xfId="14671"/>
    <cellStyle name="40% - 强调文字颜色 6 5 2 3" xfId="14672"/>
    <cellStyle name="常规 7 3 5" xfId="14673"/>
    <cellStyle name="40% - 强调文字颜色 6 5 2 3 2" xfId="14674"/>
    <cellStyle name="常规 7 3 5 2" xfId="14675"/>
    <cellStyle name="常规 10 2 3 5 4" xfId="14676"/>
    <cellStyle name="常规 3 5 8 3" xfId="14677"/>
    <cellStyle name="40% - 强调文字颜色 6 5 2 3 2 2" xfId="14678"/>
    <cellStyle name="常规 7 3 5 2 2" xfId="14679"/>
    <cellStyle name="适中 3 5" xfId="14680"/>
    <cellStyle name="40% - 强调文字颜色 6 5 2 3 2 2 2" xfId="14681"/>
    <cellStyle name="常规 7 3 5 2 2 2" xfId="14682"/>
    <cellStyle name="适中 3 5 2" xfId="14683"/>
    <cellStyle name="40% - 强调文字颜色 6 5 2 3 2 2 2 2" xfId="14684"/>
    <cellStyle name="适中 3 5 2 2" xfId="14685"/>
    <cellStyle name="强调文字颜色 1 2 2 3 3 3" xfId="14686"/>
    <cellStyle name="注释 2 3 3 2 2 5" xfId="14687"/>
    <cellStyle name="计算 2 7 5" xfId="14688"/>
    <cellStyle name="输出 2 2 3 4 2 2 2" xfId="14689"/>
    <cellStyle name="40% - 强调文字颜色 6 5 2 3 3 2 2" xfId="14690"/>
    <cellStyle name="60% - 强调文字颜色 6 3 2 3 2 3 2" xfId="14691"/>
    <cellStyle name="40% - 强调文字颜色 6 5 2 4" xfId="14692"/>
    <cellStyle name="常规 7 3 6" xfId="14693"/>
    <cellStyle name="常规 7 3 6 2" xfId="14694"/>
    <cellStyle name="强调文字颜色 1 4 2 3 2 5" xfId="14695"/>
    <cellStyle name="40% - 强调文字颜色 6 5 2 4 2" xfId="14696"/>
    <cellStyle name="40% - 强调文字颜色 6 5 2 4 2 2" xfId="14697"/>
    <cellStyle name="40% - 强调文字颜色 6 5 2 4 2 2 2" xfId="14698"/>
    <cellStyle name="输出 2 2 3 5 2 2" xfId="14699"/>
    <cellStyle name="40% - 强调文字颜色 6 5 2 4 3 2" xfId="14700"/>
    <cellStyle name="输出 2 2 3 5 3" xfId="14701"/>
    <cellStyle name="40% - 强调文字颜色 6 5 2 4 4" xfId="14702"/>
    <cellStyle name="输入 2 2 2 4 3 2 2" xfId="14703"/>
    <cellStyle name="40% - 强调文字颜色 6 5 2 5" xfId="14704"/>
    <cellStyle name="常规 7 3 7" xfId="14705"/>
    <cellStyle name="40% - 强调文字颜色 6 5 2 5 2" xfId="14706"/>
    <cellStyle name="40% - 强调文字颜色 6 5 2 5 2 2" xfId="14707"/>
    <cellStyle name="40% - 强调文字颜色 6 5 3" xfId="14708"/>
    <cellStyle name="注释 6 2 2 2 3" xfId="14709"/>
    <cellStyle name="注释 2 2 4 2 10" xfId="14710"/>
    <cellStyle name="40% - 强调文字颜色 6 5 3 2" xfId="14711"/>
    <cellStyle name="常规 7 4 4" xfId="14712"/>
    <cellStyle name="常规 3 2 2 2 4 4" xfId="14713"/>
    <cellStyle name="40% - 强调文字颜色 6 5 3 2 2" xfId="14714"/>
    <cellStyle name="常规 7 4 4 2" xfId="14715"/>
    <cellStyle name="输出 2 2 4 3 2" xfId="14716"/>
    <cellStyle name="40% - 强调文字颜色 6 5 3 2 3" xfId="14717"/>
    <cellStyle name="常规 7 4 4 3" xfId="14718"/>
    <cellStyle name="输出 2 2 4 3 2 2" xfId="14719"/>
    <cellStyle name="40% - 强调文字颜色 6 5 3 2 3 2" xfId="14720"/>
    <cellStyle name="常规 7 4 4 3 2" xfId="14721"/>
    <cellStyle name="常规 3 2 2 2 5 4" xfId="14722"/>
    <cellStyle name="40% - 强调文字颜色 6 5 3 3 2" xfId="14723"/>
    <cellStyle name="常规 7 4 5 2" xfId="14724"/>
    <cellStyle name="40% - 强调文字颜色 6 5 3 4" xfId="14725"/>
    <cellStyle name="常规 7 4 6" xfId="14726"/>
    <cellStyle name="40% - 强调文字颜色 6 5 4" xfId="14727"/>
    <cellStyle name="注释 6 2 2 2 4" xfId="14728"/>
    <cellStyle name="注释 2 2 4 2 11" xfId="14729"/>
    <cellStyle name="40% - 强调文字颜色 6 5 4 2" xfId="14730"/>
    <cellStyle name="常规 7 5 4" xfId="14731"/>
    <cellStyle name="常规 11 4 3 2 4 2 3" xfId="14732"/>
    <cellStyle name="常规 3 2 2 3 4 4" xfId="14733"/>
    <cellStyle name="40% - 强调文字颜色 6 5 4 2 2" xfId="14734"/>
    <cellStyle name="常规 7 5 4 2" xfId="14735"/>
    <cellStyle name="40% - 强调文字颜色 6 5 4 2 2 2" xfId="14736"/>
    <cellStyle name="常规 7 5 4 2 2" xfId="14737"/>
    <cellStyle name="40% - 强调文字颜色 6 5 4 2 2 2 2" xfId="14738"/>
    <cellStyle name="输出 2 2 5 3 2" xfId="14739"/>
    <cellStyle name="40% - 强调文字颜色 6 5 4 2 3" xfId="14740"/>
    <cellStyle name="常规 7 5 4 3" xfId="14741"/>
    <cellStyle name="输出 2 2 5 3 2 2" xfId="14742"/>
    <cellStyle name="40% - 强调文字颜色 6 5 4 2 3 2" xfId="14743"/>
    <cellStyle name="常规 7 5 4 3 2" xfId="14744"/>
    <cellStyle name="常规 14 2 2 3 2 2" xfId="14745"/>
    <cellStyle name="输出 2 2 5 3 3" xfId="14746"/>
    <cellStyle name="40% - 强调文字颜色 6 5 4 2 4" xfId="14747"/>
    <cellStyle name="常规 7 5 4 4" xfId="14748"/>
    <cellStyle name="40% - 强调文字颜色 6 5 4 3" xfId="14749"/>
    <cellStyle name="常规 11 4 3 2 4 2 4" xfId="14750"/>
    <cellStyle name="强调文字颜色 1 5 4 2 2 2" xfId="14751"/>
    <cellStyle name="常规 7 5 5" xfId="14752"/>
    <cellStyle name="常规 3 2 2 3 5 4" xfId="14753"/>
    <cellStyle name="40% - 强调文字颜色 6 5 4 3 2" xfId="14754"/>
    <cellStyle name="常规 11 5 2 3 3 2 2 4" xfId="14755"/>
    <cellStyle name="常规 7 5 5 2" xfId="14756"/>
    <cellStyle name="40% - 强调文字颜色 6 5 4 3 2 2" xfId="14757"/>
    <cellStyle name="常规 7 5 5 2 2" xfId="14758"/>
    <cellStyle name="40% - 强调文字颜色 6 5 4 4" xfId="14759"/>
    <cellStyle name="标题 10 2" xfId="14760"/>
    <cellStyle name="强调文字颜色 1 5 4 2 2 3" xfId="14761"/>
    <cellStyle name="常规 7 5 6" xfId="14762"/>
    <cellStyle name="40% - 强调文字颜色 6 5 5" xfId="14763"/>
    <cellStyle name="输入 2 9 2 2" xfId="14764"/>
    <cellStyle name="常规 7 6 4 2" xfId="14765"/>
    <cellStyle name="40% - 强调文字颜色 6 5 5 2 2" xfId="14766"/>
    <cellStyle name="好 6 4" xfId="14767"/>
    <cellStyle name="输入 2 9 2 2 2 2" xfId="14768"/>
    <cellStyle name="40% - 强调文字颜色 6 5 5 2 2 2" xfId="14769"/>
    <cellStyle name="好 6 4 2" xfId="14770"/>
    <cellStyle name="40% - 强调文字颜色 6 5 5 3" xfId="14771"/>
    <cellStyle name="输入 2 9 2 2 3" xfId="14772"/>
    <cellStyle name="强调文字颜色 1 5 4 2 3 2" xfId="14773"/>
    <cellStyle name="常规 7 6 5" xfId="14774"/>
    <cellStyle name="40% - 强调文字颜色 6 5 5 3 2" xfId="14775"/>
    <cellStyle name="好 7 4" xfId="14776"/>
    <cellStyle name="40% - 强调文字颜色 6 5 6" xfId="14777"/>
    <cellStyle name="输入 2 9 2 3" xfId="14778"/>
    <cellStyle name="40% - 强调文字颜色 6 5 6 2" xfId="14779"/>
    <cellStyle name="输入 2 9 2 3 2" xfId="14780"/>
    <cellStyle name="常规 7 7 4" xfId="14781"/>
    <cellStyle name="汇总 7 2 2 5" xfId="14782"/>
    <cellStyle name="40% - 强调文字颜色 6 5 6 2 2" xfId="14783"/>
    <cellStyle name="40% - 强调文字颜色 6 6" xfId="14784"/>
    <cellStyle name="注释 6 2 2 3" xfId="14785"/>
    <cellStyle name="40% - 强调文字颜色 6 6 2" xfId="14786"/>
    <cellStyle name="注释 6 2 2 3 2" xfId="14787"/>
    <cellStyle name="常规 2 18 2 2 4" xfId="14788"/>
    <cellStyle name="40% - 强调文字颜色 6 6 2 2" xfId="14789"/>
    <cellStyle name="常规 8 3 4" xfId="14790"/>
    <cellStyle name="常规 2 18 2 2 4 2" xfId="14791"/>
    <cellStyle name="40% - 强调文字颜色 6 6 2 2 2" xfId="14792"/>
    <cellStyle name="计算 5 4" xfId="14793"/>
    <cellStyle name="常规 8 3 4 2" xfId="14794"/>
    <cellStyle name="好 6 2 3 2 2" xfId="14795"/>
    <cellStyle name="常规 2 18 2 2 5" xfId="14796"/>
    <cellStyle name="40% - 强调文字颜色 6 6 2 3" xfId="14797"/>
    <cellStyle name="常规 8 3 5" xfId="14798"/>
    <cellStyle name="40% - 强调文字颜色 6 6 3" xfId="14799"/>
    <cellStyle name="常规 13 2 2 2" xfId="14800"/>
    <cellStyle name="常规 4 2 4 2 4" xfId="14801"/>
    <cellStyle name="常规 2 18 2 3 4" xfId="14802"/>
    <cellStyle name="40% - 强调文字颜色 6 6 3 2" xfId="14803"/>
    <cellStyle name="常规 13 2 2 2 2" xfId="14804"/>
    <cellStyle name="常规 8 4 4" xfId="14805"/>
    <cellStyle name="常规 2 8 3 2 2" xfId="14806"/>
    <cellStyle name="常规 4 2 4 2 5" xfId="14807"/>
    <cellStyle name="常规 2 18 2 3 5" xfId="14808"/>
    <cellStyle name="输入 2 3 2 2" xfId="14809"/>
    <cellStyle name="40% - 强调文字颜色 6 6 3 3" xfId="14810"/>
    <cellStyle name="常规 13 2 2 2 3" xfId="14811"/>
    <cellStyle name="常规 8 4 5" xfId="14812"/>
    <cellStyle name="常规 4 4 10 2 2" xfId="14813"/>
    <cellStyle name="常规 2 2 2 2 3 2 2" xfId="14814"/>
    <cellStyle name="40% - 强调文字颜色 6 6 4" xfId="14815"/>
    <cellStyle name="常规 13 2 2 3" xfId="14816"/>
    <cellStyle name="注释 2 2 12" xfId="14817"/>
    <cellStyle name="40% - 强调文字颜色 6 6 4 2" xfId="14818"/>
    <cellStyle name="常规 13 2 2 3 2" xfId="14819"/>
    <cellStyle name="常规 8 5 4" xfId="14820"/>
    <cellStyle name="常规 2 2 2 2 3 2 3" xfId="14821"/>
    <cellStyle name="40% - 强调文字颜色 6 6 5" xfId="14822"/>
    <cellStyle name="常规 13 2 2 4" xfId="14823"/>
    <cellStyle name="输入 2 9 3 2" xfId="14824"/>
    <cellStyle name="60% - 强调文字颜色 1 2 2 2 2 2 2 2" xfId="14825"/>
    <cellStyle name="计算 2 2 5 7" xfId="14826"/>
    <cellStyle name="60% - 强调文字颜色 3 2 2 4 4" xfId="14827"/>
    <cellStyle name="计算 2 4 3 3 2 2" xfId="14828"/>
    <cellStyle name="输入 2 2 3 6 3" xfId="14829"/>
    <cellStyle name="强调文字颜色 4 2 4 2 3" xfId="14830"/>
    <cellStyle name="60% - 强调文字颜色 1 2 2 2 2 2 2 2 2" xfId="14831"/>
    <cellStyle name="60% - 强调文字颜色 1 2 2 2 2 2 3" xfId="14832"/>
    <cellStyle name="注释 6 3 6 2" xfId="14833"/>
    <cellStyle name="计算 2 2 6 7" xfId="14834"/>
    <cellStyle name="60% - 强调文字颜色 3 2 2 5 4" xfId="14835"/>
    <cellStyle name="标题 3 2 5" xfId="14836"/>
    <cellStyle name="60% - 强调文字颜色 1 2 2 2 2 2 3 2" xfId="14837"/>
    <cellStyle name="60% - 强调文字颜色 1 2 2 2 2 2 4" xfId="14838"/>
    <cellStyle name="60% - 强调文字颜色 1 3 2 3 2 2 2" xfId="14839"/>
    <cellStyle name="输出 2 2 4 2 7 2" xfId="14840"/>
    <cellStyle name="计算 2 4 3 3 4" xfId="14841"/>
    <cellStyle name="60% - 强调文字颜色 1 2 2 2 2 3 2 2" xfId="14842"/>
    <cellStyle name="计算 2 4 2 7 2" xfId="14843"/>
    <cellStyle name="计算 2 3 5 7" xfId="14844"/>
    <cellStyle name="60% - 强调文字颜色 3 2 3 4 4" xfId="14845"/>
    <cellStyle name="常规 11 4 2 3 2 4 2 3" xfId="14846"/>
    <cellStyle name="60% - 强调文字颜色 1 2 2 2 3 2 3 2" xfId="14847"/>
    <cellStyle name="60% - 强调文字颜色 1 2 2 2 3 2 4" xfId="14848"/>
    <cellStyle name="60% - 强调文字颜色 1 3 2 3 3 2 2" xfId="14849"/>
    <cellStyle name="计算 2 4 4 3 4" xfId="14850"/>
    <cellStyle name="60% - 强调文字颜色 1 2 2 2 3 4" xfId="14851"/>
    <cellStyle name="计算 2 11 2 3 2" xfId="14852"/>
    <cellStyle name="60% - 强调文字颜色 2 2 3 2 3 2" xfId="14853"/>
    <cellStyle name="计算 2 4 4 5" xfId="14854"/>
    <cellStyle name="60% - 强调文字颜色 3 2 4 3 2" xfId="14855"/>
    <cellStyle name="60% - 强调文字颜色 1 2 2 2 4 2" xfId="14856"/>
    <cellStyle name="常规 2 3 3 8" xfId="14857"/>
    <cellStyle name="输入 2 2 7 2 3" xfId="14858"/>
    <cellStyle name="60% - 强调文字颜色 1 2 2 2 4 2 2" xfId="14859"/>
    <cellStyle name="常规 2 3 3 8 2" xfId="14860"/>
    <cellStyle name="输入 2 2 7 2 3 2" xfId="14861"/>
    <cellStyle name="60% - 强调文字颜色 1 2 2 2 4 2 2 2" xfId="14862"/>
    <cellStyle name="汇总 2 3 5 6" xfId="14863"/>
    <cellStyle name="60% - 强调文字颜色 3 4 2 4 4" xfId="14864"/>
    <cellStyle name="适中 4 2 2 3 2 2" xfId="14865"/>
    <cellStyle name="60% - 强调文字颜色 1 2 2 2 4 3" xfId="14866"/>
    <cellStyle name="60% - 强调文字颜色 1 2 2 2 4 3 2" xfId="14867"/>
    <cellStyle name="计算 2 6 2 7" xfId="14868"/>
    <cellStyle name="60% - 强调文字颜色 1 2 2 2 4 4" xfId="14869"/>
    <cellStyle name="60% - 强调文字颜色 1 2 2 2 5 2" xfId="14870"/>
    <cellStyle name="常规 2 6 12" xfId="14871"/>
    <cellStyle name="60% - 强调文字颜色 1 2 2 2 5 2 2" xfId="14872"/>
    <cellStyle name="常规 11 4 6 2 2 2" xfId="14873"/>
    <cellStyle name="标题 4 4 5 2" xfId="14874"/>
    <cellStyle name="60% - 强调文字颜色 1 2 2 2 6" xfId="14875"/>
    <cellStyle name="输入 2 6 4 5 2" xfId="14876"/>
    <cellStyle name="60% - 强调文字颜色 4 4 3 2 3 2" xfId="14877"/>
    <cellStyle name="汇总 4 4 4 5" xfId="14878"/>
    <cellStyle name="60% - 强调文字颜色 1 2 3 2 2" xfId="14879"/>
    <cellStyle name="计算 2 2 3 2 6 2 2" xfId="14880"/>
    <cellStyle name="60% - 强调文字颜色 1 2 3 2 2 2" xfId="14881"/>
    <cellStyle name="计算 2 2 3 2 6 2 2 2" xfId="14882"/>
    <cellStyle name="常规 11 6 5 2 4" xfId="14883"/>
    <cellStyle name="计算 3 4 3 3 2" xfId="14884"/>
    <cellStyle name="汇总 2 4 2 4 2 2 2 3" xfId="14885"/>
    <cellStyle name="标题 2 2 2 2 3 2 3" xfId="14886"/>
    <cellStyle name="常规 2 9 2 5 2 3" xfId="14887"/>
    <cellStyle name="60% - 强调文字颜色 1 2 3 2 2 2 2" xfId="14888"/>
    <cellStyle name="60% - 强调文字颜色 1 2 3 2 2 2 2 2" xfId="14889"/>
    <cellStyle name="输出 2 3 12" xfId="14890"/>
    <cellStyle name="计算 2 4 2 3 2 4" xfId="14891"/>
    <cellStyle name="60% - 强调文字颜色 1 2 3 2 2 3 2" xfId="14892"/>
    <cellStyle name="60% - 强调文字颜色 1 2 3 2 2 4" xfId="14893"/>
    <cellStyle name="计算 2 12 2 2 2" xfId="14894"/>
    <cellStyle name="60% - 强调文字颜色 2 2 4 2 2 2" xfId="14895"/>
    <cellStyle name="计算 3 4 3 5" xfId="14896"/>
    <cellStyle name="60% - 强调文字颜色 3 3 4 2 2" xfId="14897"/>
    <cellStyle name="60% - 强调文字颜色 1 2 3 2 3" xfId="14898"/>
    <cellStyle name="计算 2 2 3 2 6 2 3" xfId="14899"/>
    <cellStyle name="60% - 强调文字颜色 5 4 4 2 3 2" xfId="14900"/>
    <cellStyle name="汇总 2 2 2 2 4 3 2 2" xfId="14901"/>
    <cellStyle name="好 2 2 8" xfId="14902"/>
    <cellStyle name="60% - 强调文字颜色 1 2 3 2 4" xfId="14903"/>
    <cellStyle name="计算 2 2 3 2 6 2 4" xfId="14904"/>
    <cellStyle name="标题 4 2 3 6 2 2" xfId="14905"/>
    <cellStyle name="输入 2 6 4 6" xfId="14906"/>
    <cellStyle name="60% - 强调文字颜色 4 4 3 2 4" xfId="14907"/>
    <cellStyle name="60% - 强调文字颜色 1 2 3 3" xfId="14908"/>
    <cellStyle name="计算 2 2 3 2 6 3" xfId="14909"/>
    <cellStyle name="60% - 强调文字颜色 5 5 2 2 2 2" xfId="14910"/>
    <cellStyle name="60% - 强调文字颜色 1 2 3 4" xfId="14911"/>
    <cellStyle name="常规 11 5 2 3 2 2 3 2 2" xfId="14912"/>
    <cellStyle name="计算 2 2 3 2 6 4" xfId="14913"/>
    <cellStyle name="60% - 强调文字颜色 5 5 2 2 2 3" xfId="14914"/>
    <cellStyle name="60% - 强调文字颜色 1 2 3 5" xfId="14915"/>
    <cellStyle name="注释 2 3 2 2 3 2" xfId="14916"/>
    <cellStyle name="计算 2 2 3 2 6 5" xfId="14917"/>
    <cellStyle name="60% - 强调文字颜色 5 5 2 2 2 4" xfId="14918"/>
    <cellStyle name="汇总 5 2 3 4 3 2" xfId="14919"/>
    <cellStyle name="60% - 强调文字颜色 6 5 3 2 2 2" xfId="14920"/>
    <cellStyle name="60% - 强调文字颜色 1 2 3 6" xfId="14921"/>
    <cellStyle name="注释 2 3 2 2 3 3" xfId="14922"/>
    <cellStyle name="汇总 2 5 2 2 2 2 2 3" xfId="14923"/>
    <cellStyle name="60% - 强调文字颜色 1 2 4 2 4" xfId="14924"/>
    <cellStyle name="60% - 强调文字颜色 1 2 4 3" xfId="14925"/>
    <cellStyle name="计算 2 2 3 2 7 3" xfId="14926"/>
    <cellStyle name="60% - 强调文字颜色 5 5 2 2 3 2" xfId="14927"/>
    <cellStyle name="汇总 2 2 2 3 2 3 2 2" xfId="14928"/>
    <cellStyle name="60% - 强调文字颜色 1 2 4 4" xfId="14929"/>
    <cellStyle name="计算 2 2 3 2 7 4" xfId="14930"/>
    <cellStyle name="60% - 强调文字颜色 1 2 5 2 2 2 2" xfId="14931"/>
    <cellStyle name="60% - 强调文字颜色 1 2 5 2 4" xfId="14932"/>
    <cellStyle name="链接单元格 2 3 2 2 3" xfId="14933"/>
    <cellStyle name="60% - 强调文字颜色 1 2 6 2 2" xfId="14934"/>
    <cellStyle name="60% - 强调文字颜色 1 2 6 2 2 2" xfId="14935"/>
    <cellStyle name="60% - 强调文字颜色 1 2 6 4" xfId="14936"/>
    <cellStyle name="60% - 强调文字颜色 1 2 7" xfId="14937"/>
    <cellStyle name="60% - 强调文字颜色 1 2 7 2" xfId="14938"/>
    <cellStyle name="强调文字颜色 6 2 5 2 2 3" xfId="14939"/>
    <cellStyle name="常规 11 14" xfId="14940"/>
    <cellStyle name="60% - 强调文字颜色 1 2 7 2 2" xfId="14941"/>
    <cellStyle name="60% - 强调文字颜色 1 2 8" xfId="14942"/>
    <cellStyle name="60% - 强调文字颜色 1 3 2 2 2 2 2 2" xfId="14943"/>
    <cellStyle name="输出 2 2 3 2 7 2 2" xfId="14944"/>
    <cellStyle name="计算 2 3 3 3 4 2" xfId="14945"/>
    <cellStyle name="60% - 强调文字颜色 1 3 2 2 3 2 2" xfId="14946"/>
    <cellStyle name="计算 2 3 4 3 4" xfId="14947"/>
    <cellStyle name="计算 2 2 7 7" xfId="14948"/>
    <cellStyle name="标题 3 3 5" xfId="14949"/>
    <cellStyle name="60% - 强调文字颜色 1 3 2 3 2 2 2 2" xfId="14950"/>
    <cellStyle name="输出 2 2 4 2 7 2 2" xfId="14951"/>
    <cellStyle name="60% - 强调文字颜色 1 3 2 3 3 2" xfId="14952"/>
    <cellStyle name="输出 2 2 4 3 7" xfId="14953"/>
    <cellStyle name="60% - 强调文字颜色 6 2 2 3 3" xfId="14954"/>
    <cellStyle name="计算 2 5 3 3 4" xfId="14955"/>
    <cellStyle name="强调文字颜色 2 5 9" xfId="14956"/>
    <cellStyle name="60% - 强调文字颜色 1 3 2 4 2 2 2" xfId="14957"/>
    <cellStyle name="常规 11 2 4 4" xfId="14958"/>
    <cellStyle name="60% - 强调文字颜色 1 3 2 4 3 2" xfId="14959"/>
    <cellStyle name="输出 2 2 5 3 7" xfId="14960"/>
    <cellStyle name="强调文字颜色 2 3 4 2 2 2" xfId="14961"/>
    <cellStyle name="常规 11 3 3 4" xfId="14962"/>
    <cellStyle name="60% - 强调文字颜色 1 3 2 5 2 2" xfId="14963"/>
    <cellStyle name="注释 2 3 2 3 2 2 2 2" xfId="14964"/>
    <cellStyle name="输入 2 7 4 5" xfId="14965"/>
    <cellStyle name="输出 2 2 2 2 10 2 2" xfId="14966"/>
    <cellStyle name="60% - 强调文字颜色 4 4 4 2 3" xfId="14967"/>
    <cellStyle name="60% - 强调文字颜色 1 3 3 2" xfId="14968"/>
    <cellStyle name="60% - 强调文字颜色 1 4 2 2 2 2 2 2" xfId="14969"/>
    <cellStyle name="检查单元格 2 3 3 2 3" xfId="14970"/>
    <cellStyle name="输入 2 7 4 5 2" xfId="14971"/>
    <cellStyle name="60% - 强调文字颜色 4 4 4 2 3 2" xfId="14972"/>
    <cellStyle name="汇总 5 4 4 5" xfId="14973"/>
    <cellStyle name="60% - 强调文字颜色 1 3 3 2 2" xfId="14974"/>
    <cellStyle name="60% - 强调文字颜色 1 3 3 2 2 2" xfId="14975"/>
    <cellStyle name="60% - 强调文字颜色 1 3 3 2 2 2 2" xfId="14976"/>
    <cellStyle name="常规 8 13" xfId="14977"/>
    <cellStyle name="60% - 强调文字颜色 1 3 3 2 3" xfId="14978"/>
    <cellStyle name="计算 2 2 3" xfId="14979"/>
    <cellStyle name="60% - 强调文字颜色 1 3 3 2 3 2" xfId="14980"/>
    <cellStyle name="60% - 强调文字颜色 1 3 3 2 4" xfId="14981"/>
    <cellStyle name="输入 2 7 4 6" xfId="14982"/>
    <cellStyle name="60% - 强调文字颜色 4 4 4 2 4" xfId="14983"/>
    <cellStyle name="60% - 强调文字颜色 1 3 3 3" xfId="14984"/>
    <cellStyle name="常规 7 2 7 2 3" xfId="14985"/>
    <cellStyle name="60% - 强调文字颜色 1 3 3 3 2" xfId="14986"/>
    <cellStyle name="60% - 强调文字颜色 1 3 3 3 2 2" xfId="14987"/>
    <cellStyle name="常规 2 2 2 2 7" xfId="14988"/>
    <cellStyle name="60% - 强调文字颜色 5 5 2 3 2 2" xfId="14989"/>
    <cellStyle name="60% - 强调文字颜色 1 3 3 4" xfId="14990"/>
    <cellStyle name="60% - 强调文字颜色 1 3 4" xfId="14991"/>
    <cellStyle name="输出 2 2 2 2 7 5" xfId="14992"/>
    <cellStyle name="计算 2 2 3 3 7" xfId="14993"/>
    <cellStyle name="强调文字颜色 2 3 2 4 3 2" xfId="14994"/>
    <cellStyle name="60% - 强调文字颜色 1 3 4 2 2" xfId="14995"/>
    <cellStyle name="60% - 强调文字颜色 1 3 4 2 2 2" xfId="14996"/>
    <cellStyle name="60% - 强调文字颜色 1 3 4 2 2 2 2" xfId="14997"/>
    <cellStyle name="汇总 2 4 3 2 4" xfId="14998"/>
    <cellStyle name="汇总 2 5 2 2 3 2 2 2 2" xfId="14999"/>
    <cellStyle name="60% - 强调文字颜色 1 3 4 2 3 2" xfId="15000"/>
    <cellStyle name="汇总 2 5 2 2 3 2 2 3" xfId="15001"/>
    <cellStyle name="60% - 强调文字颜色 1 3 4 2 4" xfId="15002"/>
    <cellStyle name="60% - 强调文字颜色 1 3 4 3" xfId="15003"/>
    <cellStyle name="常规 7 2 8 2 3" xfId="15004"/>
    <cellStyle name="60% - 强调文字颜色 1 3 4 3 2" xfId="15005"/>
    <cellStyle name="60% - 强调文字颜色 1 3 4 3 2 2" xfId="15006"/>
    <cellStyle name="常规 2 3 2 2 7" xfId="15007"/>
    <cellStyle name="常规 2 2 2 2 2 3 3" xfId="15008"/>
    <cellStyle name="60% - 强调文字颜色 5 5 2 3 3 2" xfId="15009"/>
    <cellStyle name="60% - 强调文字颜色 1 3 4 4" xfId="15010"/>
    <cellStyle name="60% - 强调文字颜色 1 3 5" xfId="15011"/>
    <cellStyle name="60% - 强调文字颜色 1 5 2 3 2 2 2" xfId="15012"/>
    <cellStyle name="60% - 强调文字颜色 1 3 5 2 2 2" xfId="15013"/>
    <cellStyle name="标题 2 2 2 7 2 2" xfId="15014"/>
    <cellStyle name="常规 26 5 3" xfId="15015"/>
    <cellStyle name="60% - 强调文字颜色 1 3 5 4" xfId="15016"/>
    <cellStyle name="标题 2 2 2 9" xfId="15017"/>
    <cellStyle name="60% - 强调文字颜色 4 2 2 2 3 2 2 2 2" xfId="15018"/>
    <cellStyle name="60% - 强调文字颜色 1 3 6 2" xfId="15019"/>
    <cellStyle name="标题 2 2 3 7" xfId="15020"/>
    <cellStyle name="60% - 强调文字颜色 1 3 6 2 2" xfId="15021"/>
    <cellStyle name="标题 2 2 3 7 2" xfId="15022"/>
    <cellStyle name="60% - 强调文字颜色 1 3 7" xfId="15023"/>
    <cellStyle name="60% - 强调文字颜色 1 4 2 2 2 3 2" xfId="15024"/>
    <cellStyle name="注释 2 4 2 3 3 5" xfId="15025"/>
    <cellStyle name="60% - 强调文字颜色 1 4 3" xfId="15026"/>
    <cellStyle name="输出 2 2 2 2 8 4" xfId="15027"/>
    <cellStyle name="计算 2 2 3 4 6" xfId="15028"/>
    <cellStyle name="标题 3 2 3 5 3 2" xfId="15029"/>
    <cellStyle name="60% - 强调文字颜色 4 5 2 3 2" xfId="15030"/>
    <cellStyle name="常规 11 5 2 2 2 2 4 2" xfId="15031"/>
    <cellStyle name="60% - 强调文字颜色 1 4 2 2 3 2 2" xfId="15032"/>
    <cellStyle name="注释 2 4 2 4 2 5" xfId="15033"/>
    <cellStyle name="60% - 强调文字颜色 2 3 3" xfId="15034"/>
    <cellStyle name="计算 2 2 4 3 6" xfId="15035"/>
    <cellStyle name="60% - 强调文字颜色 5 4 4 2 3" xfId="15036"/>
    <cellStyle name="汇总 2 2 2 2 4 3 2" xfId="15037"/>
    <cellStyle name="60% - 强调文字颜色 1 4 2 3 2 2 2 2" xfId="15038"/>
    <cellStyle name="60% - 强调文字颜色 1 4 2 3 2 3" xfId="15039"/>
    <cellStyle name="60% - 强调文字颜色 1 4 2 3 2 3 2" xfId="15040"/>
    <cellStyle name="60% - 强调文字颜色 4 6 2 3 2" xfId="15041"/>
    <cellStyle name="汇总 2 2 2 3 4 3" xfId="15042"/>
    <cellStyle name="60% - 强调文字颜色 1 4 2 3 3 2 2" xfId="15043"/>
    <cellStyle name="常规 11 4 5 3" xfId="15044"/>
    <cellStyle name="60% - 强调文字颜色 1 4 2 4 2 2 2" xfId="15045"/>
    <cellStyle name="输入 2 2 5 2 7" xfId="15046"/>
    <cellStyle name="60% - 强调文字颜色 1 4 2 4 3 2" xfId="15047"/>
    <cellStyle name="常规 11 5 2 2 4 2 4" xfId="15048"/>
    <cellStyle name="强调文字颜色 2 4 4 2 2 2" xfId="15049"/>
    <cellStyle name="60% - 强调文字颜色 1 4 2 4 4" xfId="15050"/>
    <cellStyle name="强调文字颜色 2 4 4 2 3" xfId="15051"/>
    <cellStyle name="计算 2 2 5 3 2 2" xfId="15052"/>
    <cellStyle name="60% - 强调文字颜色 1 4 2 5 2 2" xfId="15053"/>
    <cellStyle name="注释 2 3 2 4 2 2 2 2" xfId="15054"/>
    <cellStyle name="60% - 强调文字颜色 1 4 3 2" xfId="15055"/>
    <cellStyle name="60% - 强调文字颜色 1 4 3 2 2" xfId="15056"/>
    <cellStyle name="60% - 强调文字颜色 1 4 3 2 2 2" xfId="15057"/>
    <cellStyle name="60% - 强调文字颜色 1 4 3 2 2 2 2" xfId="15058"/>
    <cellStyle name="注释 2 5 2 3 2 5" xfId="15059"/>
    <cellStyle name="常规 11 6 2 4 2 2" xfId="15060"/>
    <cellStyle name="60% - 强调文字颜色 1 4 3 2 3" xfId="15061"/>
    <cellStyle name="60% - 强调文字颜色 5 5 2 3" xfId="15062"/>
    <cellStyle name="汇总 2 2 4 11" xfId="15063"/>
    <cellStyle name="60% - 强调文字颜色 1 4 3 2 3 2" xfId="15064"/>
    <cellStyle name="汇总 2 2 4 7 2 5" xfId="15065"/>
    <cellStyle name="常规 2 10 2 7" xfId="15066"/>
    <cellStyle name="常规 11 5 2 3 2 2 4" xfId="15067"/>
    <cellStyle name="注释 2 3 8 3 2" xfId="15068"/>
    <cellStyle name="强调文字颜色 3 3 2 7" xfId="15069"/>
    <cellStyle name="常规 11 6 2 4 2 2 2" xfId="15070"/>
    <cellStyle name="常规 11 4 2 2 2 2 6" xfId="15071"/>
    <cellStyle name="常规 11 6 2 4 2 3" xfId="15072"/>
    <cellStyle name="60% - 强调文字颜色 1 4 3 2 4" xfId="15073"/>
    <cellStyle name="60% - 强调文字颜色 1 4 4 2 2" xfId="15074"/>
    <cellStyle name="60% - 强调文字颜色 1 4 4 2 2 2" xfId="15075"/>
    <cellStyle name="60% - 强调文字颜色 1 4 4 2 2 2 2" xfId="15076"/>
    <cellStyle name="60% - 强调文字颜色 6 5 2 3" xfId="15077"/>
    <cellStyle name="常规 11 5 2 4 2 2 4" xfId="15078"/>
    <cellStyle name="60% - 强调文字颜色 1 4 4 2 3 2" xfId="15079"/>
    <cellStyle name="常规 11 4 2 3 2 2 6" xfId="15080"/>
    <cellStyle name="常规 11 6 2 5 2 3" xfId="15081"/>
    <cellStyle name="60% - 强调文字颜色 1 4 4 2 4" xfId="15082"/>
    <cellStyle name="60% - 强调文字颜色 1 4 4 3 2 2" xfId="15083"/>
    <cellStyle name="计算 2 2 10 5" xfId="15084"/>
    <cellStyle name="60% - 强调文字颜色 5 5 2 4 3 2" xfId="15085"/>
    <cellStyle name="强调文字颜色 5 4 2 3 2 2 3" xfId="15086"/>
    <cellStyle name="60% - 强调文字颜色 1 4 4 4" xfId="15087"/>
    <cellStyle name="60% - 强调文字颜色 1 4 5" xfId="15088"/>
    <cellStyle name="60% - 强调文字颜色 1 5 2 3 2 3 2" xfId="15089"/>
    <cellStyle name="60% - 强调文字颜色 1 4 5 2" xfId="15090"/>
    <cellStyle name="60% - 强调文字颜色 1 4 5 2 2" xfId="15091"/>
    <cellStyle name="60% - 强调文字颜色 1 4 5 2 2 2" xfId="15092"/>
    <cellStyle name="60% - 强调文字颜色 1 4 5 3 2" xfId="15093"/>
    <cellStyle name="60% - 强调文字颜色 1 4 6 2" xfId="15094"/>
    <cellStyle name="标题 1 2 3 3" xfId="15095"/>
    <cellStyle name="60% - 强调文字颜色 1 4 6 2 2" xfId="15096"/>
    <cellStyle name="60% - 强调文字颜色 1 4 7" xfId="15097"/>
    <cellStyle name="60% - 强调文字颜色 1 5 2 2 2 2 2 2" xfId="15098"/>
    <cellStyle name="60% - 强调文字颜色 1 5 2 2 2 3 2" xfId="15099"/>
    <cellStyle name="警告文本 2 3 5 2 3" xfId="15100"/>
    <cellStyle name="标题 4 2 3 5 3 2" xfId="15101"/>
    <cellStyle name="输入 2 3 7 2 2 2" xfId="15102"/>
    <cellStyle name="汇总 3 2 2 2 2 2 3" xfId="15103"/>
    <cellStyle name="常规 3 3 3 7 2" xfId="15104"/>
    <cellStyle name="强调文字颜色 4 5 6 2" xfId="15105"/>
    <cellStyle name="60% - 强调文字颜色 4 4 2 3 4" xfId="15106"/>
    <cellStyle name="60% - 强调文字颜色 1 5 2 2 3 2 2" xfId="15107"/>
    <cellStyle name="计算 2 5 12" xfId="15108"/>
    <cellStyle name="60% - 强调文字颜色 1 5 2 3 2 3" xfId="15109"/>
    <cellStyle name="60% - 强调文字颜色 1 5 2 3 2 4" xfId="15110"/>
    <cellStyle name="输入 2 3 2 4 2 3 2" xfId="15111"/>
    <cellStyle name="解释性文本 3 2 2 2 2" xfId="15112"/>
    <cellStyle name="60% - 强调文字颜色 2 5 3 3 2 2" xfId="15113"/>
    <cellStyle name="60% - 强调文字颜色 6 2 5 2 2" xfId="15114"/>
    <cellStyle name="常规 11 5 3 2 3 2 4" xfId="15115"/>
    <cellStyle name="60% - 强调文字颜色 1 5 2 3 3 2" xfId="15116"/>
    <cellStyle name="输入 3 2 3 3 2 2 2" xfId="15117"/>
    <cellStyle name="强调文字颜色 5 5 6 2" xfId="15118"/>
    <cellStyle name="60% - 强调文字颜色 4 5 2 3 4" xfId="15119"/>
    <cellStyle name="60% - 强调文字颜色 1 5 2 3 3 2 2" xfId="15120"/>
    <cellStyle name="60% - 强调文字颜色 2 3 5" xfId="15121"/>
    <cellStyle name="60% - 强调文字颜色 1 5 2 4 2 2" xfId="15122"/>
    <cellStyle name="常规 2 7 2 2 4" xfId="15123"/>
    <cellStyle name="常规 2 7 2 2 4 2" xfId="15124"/>
    <cellStyle name="计算 2 2 4 2 4 2 3" xfId="15125"/>
    <cellStyle name="60% - 强调文字颜色 1 5 2 4 2 2 2" xfId="15126"/>
    <cellStyle name="60% - 强调文字颜色 2 4 3 2 2 2 2" xfId="15127"/>
    <cellStyle name="60% - 强调文字颜色 5 2 4 2 2 2" xfId="15128"/>
    <cellStyle name="60% - 强调文字颜色 1 5 3" xfId="15129"/>
    <cellStyle name="输出 2 2 2 2 9 4" xfId="15130"/>
    <cellStyle name="60% - 强调文字颜色 4 2 3 2 2 4" xfId="15131"/>
    <cellStyle name="60% - 强调文字颜色 5 2 4 2 2 2 2" xfId="15132"/>
    <cellStyle name="60% - 强调文字颜色 1 5 3 2" xfId="15133"/>
    <cellStyle name="60% - 强调文字颜色 1 5 3 2 2" xfId="15134"/>
    <cellStyle name="60% - 强调文字颜色 1 5 3 2 2 2" xfId="15135"/>
    <cellStyle name="60% - 强调文字颜色 1 5 3 2 2 2 2" xfId="15136"/>
    <cellStyle name="60% - 强调文字颜色 6 2 2 7" xfId="15137"/>
    <cellStyle name="常规 11 6 3 4 2 2" xfId="15138"/>
    <cellStyle name="60% - 强调文字颜色 1 5 3 2 3" xfId="15139"/>
    <cellStyle name="60% - 强调文字颜色 4 2 2 2 2 2" xfId="15140"/>
    <cellStyle name="常规 11 6 3 4 2 2 2" xfId="15141"/>
    <cellStyle name="常规 5 5 7" xfId="15142"/>
    <cellStyle name="60% - 强调文字颜色 1 5 3 2 3 2" xfId="15143"/>
    <cellStyle name="常规 11 5 3 3 2 2 4" xfId="15144"/>
    <cellStyle name="60% - 强调文字颜色 4 2 2 2 2 2 2" xfId="15145"/>
    <cellStyle name="60% - 强调文字颜色 1 5 3 3" xfId="15146"/>
    <cellStyle name="常规 7 4 7 2 3" xfId="15147"/>
    <cellStyle name="60% - 强调文字颜色 1 5 3 3 2" xfId="15148"/>
    <cellStyle name="60% - 强调文字颜色 1 5 3 3 2 2" xfId="15149"/>
    <cellStyle name="60% - 强调文字颜色 5 5 2 5 2 2" xfId="15150"/>
    <cellStyle name="60% - 强调文字颜色 1 5 3 4" xfId="15151"/>
    <cellStyle name="标题 5 2 9 2 2 2" xfId="15152"/>
    <cellStyle name="注释 3 4 8" xfId="15153"/>
    <cellStyle name="60% - 强调文字颜色 1 5 4 2" xfId="15154"/>
    <cellStyle name="常规 14 3 5" xfId="15155"/>
    <cellStyle name="60% - 强调文字颜色 1 5 4 2 2 2" xfId="15156"/>
    <cellStyle name="汇总 2 2 3 2 8" xfId="15157"/>
    <cellStyle name="常规 2 4 4 4 5" xfId="15158"/>
    <cellStyle name="60% - 强调文字颜色 1 5 4 2 2 2 2" xfId="15159"/>
    <cellStyle name="计算 2 7 2 3 5" xfId="15160"/>
    <cellStyle name="常规 11 4 2 4 3" xfId="15161"/>
    <cellStyle name="常规 14 3 5 2" xfId="15162"/>
    <cellStyle name="常规 11 6 3 5 2 2" xfId="15163"/>
    <cellStyle name="60% - 强调文字颜色 1 5 4 2 3" xfId="15164"/>
    <cellStyle name="60% - 强调文字颜色 4 2 2 3 2 2" xfId="15165"/>
    <cellStyle name="常规 14 4 5" xfId="15166"/>
    <cellStyle name="60% - 强调文字颜色 1 5 4 2 3 2" xfId="15167"/>
    <cellStyle name="常规 11 5 3 4 2 2 4" xfId="15168"/>
    <cellStyle name="60% - 强调文字颜色 4 2 2 3 2 2 2" xfId="15169"/>
    <cellStyle name="标题 5 2 9 2 2 3" xfId="15170"/>
    <cellStyle name="60% - 强调文字颜色 1 5 4 3" xfId="15171"/>
    <cellStyle name="常规 7 4 8 2 3" xfId="15172"/>
    <cellStyle name="60% - 强调文字颜色 1 5 4 3 2" xfId="15173"/>
    <cellStyle name="输入 2 2 2 5 2 3 2" xfId="15174"/>
    <cellStyle name="常规 15 3 5" xfId="15175"/>
    <cellStyle name="常规 20 3 5" xfId="15176"/>
    <cellStyle name="60% - 强调文字颜色 1 5 4 3 2 2" xfId="15177"/>
    <cellStyle name="60% - 强调文字颜色 1 5 4 4" xfId="15178"/>
    <cellStyle name="标题 5 2 9 2 3" xfId="15179"/>
    <cellStyle name="解释性文本 3 2 2 2 2 2" xfId="15180"/>
    <cellStyle name="60% - 强调文字颜色 1 5 5" xfId="15181"/>
    <cellStyle name="60% - 强调文字颜色 6 2 5 2 2 2" xfId="15182"/>
    <cellStyle name="60% - 强调文字颜色 1 5 5 2" xfId="15183"/>
    <cellStyle name="60% - 强调文字颜色 6 2 5 2 2 2 2" xfId="15184"/>
    <cellStyle name="60% - 强调文字颜色 1 5 5 2 2" xfId="15185"/>
    <cellStyle name="60% - 强调文字颜色 1 5 5 2 2 2" xfId="15186"/>
    <cellStyle name="60% - 强调文字颜色 1 5 5 3" xfId="15187"/>
    <cellStyle name="60% - 强调文字颜色 1 5 5 3 2" xfId="15188"/>
    <cellStyle name="强调文字颜色 3 2 2 2 2 5" xfId="15189"/>
    <cellStyle name="60% - 强调文字颜色 1 5 5 4" xfId="15190"/>
    <cellStyle name="计算 2 3 2 2 2 2" xfId="15191"/>
    <cellStyle name="标题 5 2 9 2 4" xfId="15192"/>
    <cellStyle name="解释性文本 3 2 2 2 2 3" xfId="15193"/>
    <cellStyle name="60% - 强调文字颜色 1 5 6" xfId="15194"/>
    <cellStyle name="60% - 强调文字颜色 1 5 6 2" xfId="15195"/>
    <cellStyle name="计算 2 3 2 2 2 2 2" xfId="15196"/>
    <cellStyle name="标题 2 2 3 3" xfId="15197"/>
    <cellStyle name="60% - 强调文字颜色 1 5 6 2 2" xfId="15198"/>
    <cellStyle name="计算 2 3 2 2 2 2 2 2" xfId="15199"/>
    <cellStyle name="60% - 强调文字颜色 1 5 7" xfId="15200"/>
    <cellStyle name="计算 2 3 2 2 2 3" xfId="15201"/>
    <cellStyle name="60% - 强调文字颜色 1 6 2" xfId="15202"/>
    <cellStyle name="输入 2 2 3 4 2 5" xfId="15203"/>
    <cellStyle name="计算 2 2 3 6 5" xfId="15204"/>
    <cellStyle name="60% - 强调文字颜色 5 2 4 2 3 2" xfId="15205"/>
    <cellStyle name="60% - 强调文字颜色 1 6 3" xfId="15206"/>
    <cellStyle name="汇总 6 4 3 2 2" xfId="15207"/>
    <cellStyle name="常规 11 6 4 4 2 2" xfId="15208"/>
    <cellStyle name="输出 2 2 2 2 9 2" xfId="15209"/>
    <cellStyle name="计算 2 2 3 5 4" xfId="15210"/>
    <cellStyle name="60% - 强调文字颜色 3 2 2 2 2 4" xfId="15211"/>
    <cellStyle name="60% - 强调文字颜色 1 6 3 2 3" xfId="15212"/>
    <cellStyle name="注释 2 4 2 3 4 3" xfId="15213"/>
    <cellStyle name="60% - 强调文字颜色 4 2 3 2 2 2" xfId="15214"/>
    <cellStyle name="注释 2 4 2 3 5 2" xfId="15215"/>
    <cellStyle name="常规 7 5 7 2 3" xfId="15216"/>
    <cellStyle name="60% - 强调文字颜色 1 6 3 3 2" xfId="15217"/>
    <cellStyle name="计算 2 2 3 6 3" xfId="15218"/>
    <cellStyle name="60% - 强调文字颜色 3 2 2 2 3 3" xfId="15219"/>
    <cellStyle name="60% - 强调文字颜色 1 6 3 4" xfId="15220"/>
    <cellStyle name="注释 2 4 2 3 6" xfId="15221"/>
    <cellStyle name="60% - 强调文字颜色 1 6 4 4" xfId="15222"/>
    <cellStyle name="注释 2 4 2 4 6" xfId="15223"/>
    <cellStyle name="60% - 强调文字颜色 6 2 5 2 3 2" xfId="15224"/>
    <cellStyle name="常规 2 4 4 2 2 3 2 2" xfId="15225"/>
    <cellStyle name="标题 5 2 9 3 3" xfId="15226"/>
    <cellStyle name="解释性文本 3 2 2 2 3 2" xfId="15227"/>
    <cellStyle name="60% - 强调文字颜色 1 6 5" xfId="15228"/>
    <cellStyle name="60% - 强调文字颜色 1 6 6" xfId="15229"/>
    <cellStyle name="计算 2 3 2 2 3 2" xfId="15230"/>
    <cellStyle name="60% - 强调文字颜色 1 6 7" xfId="15231"/>
    <cellStyle name="计算 2 3 2 2 3 3" xfId="15232"/>
    <cellStyle name="标题 1 4 4 3 2 2" xfId="15233"/>
    <cellStyle name="标题 3 3 2 2 2" xfId="15234"/>
    <cellStyle name="60% - 强调文字颜色 1 7 2" xfId="15235"/>
    <cellStyle name="计算 2 2 3 7 5" xfId="15236"/>
    <cellStyle name="标题 3 3 2 3" xfId="15237"/>
    <cellStyle name="百分比 2 4 2 2 2 2" xfId="15238"/>
    <cellStyle name="60% - 强调文字颜色 1 8" xfId="15239"/>
    <cellStyle name="标题 3 3 2 3 2" xfId="15240"/>
    <cellStyle name="百分比 2 4 2 2 2 2 2" xfId="15241"/>
    <cellStyle name="60% - 强调文字颜色 1 8 2" xfId="15242"/>
    <cellStyle name="60% - 强调文字颜色 2 2" xfId="15243"/>
    <cellStyle name="60% - 强调文字颜色 2 2 2" xfId="15244"/>
    <cellStyle name="计算 2 2 4 2 5" xfId="15245"/>
    <cellStyle name="计算 2 10 2" xfId="15246"/>
    <cellStyle name="常规 11 5 2 2 2 3 2 3" xfId="15247"/>
    <cellStyle name="60% - 强调文字颜色 2 2 2 2" xfId="15248"/>
    <cellStyle name="计算 2 2 4 2 5 2" xfId="15249"/>
    <cellStyle name="计算 2 10 2 2" xfId="15250"/>
    <cellStyle name="常规 11 5 2 2 2 3 2 3 2" xfId="15251"/>
    <cellStyle name="60% - 强调文字颜色 2 2 2 2 2" xfId="15252"/>
    <cellStyle name="计算 2 2 4 2 5 2 2" xfId="15253"/>
    <cellStyle name="60% - 强调文字颜色 2 2 2 2 2 2 2" xfId="15254"/>
    <cellStyle name="计算 2 12 2 4" xfId="15255"/>
    <cellStyle name="汇总 2 5 2 3 2 2 2 3" xfId="15256"/>
    <cellStyle name="60% - 强调文字颜色 2 2 4 2 4" xfId="15257"/>
    <cellStyle name="计算 2 10 2 2 2 2" xfId="15258"/>
    <cellStyle name="60% - 强调文字颜色 3 3 4 4" xfId="15259"/>
    <cellStyle name="60% - 强调文字颜色 2 2 2 2 2 2 2 2" xfId="15260"/>
    <cellStyle name="60% - 强调文字颜色 2 2 2 2 2 2 2 2 2" xfId="15261"/>
    <cellStyle name="60% - 强调文字颜色 2 2 2 2 2 2 3 2" xfId="15262"/>
    <cellStyle name="注释 2 2 4 2 4 2 4" xfId="15263"/>
    <cellStyle name="标题 5 10 2 2 2 2" xfId="15264"/>
    <cellStyle name="60% - 强调文字颜色 2 3 2 3 2 2 2" xfId="15265"/>
    <cellStyle name="60% - 强调文字颜色 2 2 2 2 2 2 4" xfId="15266"/>
    <cellStyle name="60% - 强调文字颜色 2 2 2 2 2 4" xfId="15267"/>
    <cellStyle name="计算 2 10 2 2 4" xfId="15268"/>
    <cellStyle name="计算 2 3 3 5 2" xfId="15269"/>
    <cellStyle name="60% - 强调文字颜色 3 2 3 2 2 2" xfId="15270"/>
    <cellStyle name="60% - 强调文字颜色 2 2 2 2 3 2" xfId="15271"/>
    <cellStyle name="60% - 强调文字颜色 2 2 2 2 3 2 2" xfId="15272"/>
    <cellStyle name="计算 2 13 2 4" xfId="15273"/>
    <cellStyle name="60% - 强调文字颜色 2 2 5 2 4" xfId="15274"/>
    <cellStyle name="60% - 强调文字颜色 3 4 4 4" xfId="15275"/>
    <cellStyle name="链接单元格 3 3 2 2 3" xfId="15276"/>
    <cellStyle name="60% - 强调文字颜色 2 2 2 2 3 2 2 2" xfId="15277"/>
    <cellStyle name="60% - 强调文字颜色 2 2 2 2 3 2 2 2 2" xfId="15278"/>
    <cellStyle name="输出 2 3 2 4 4" xfId="15279"/>
    <cellStyle name="60% - 强调文字颜色 2 2 2 2 3 2 3" xfId="15280"/>
    <cellStyle name="60% - 强调文字颜色 2 2 2 2 3 2 3 2" xfId="15281"/>
    <cellStyle name="60% - 强调文字颜色 2 2 2 2 3 2 4" xfId="15282"/>
    <cellStyle name="60% - 强调文字颜色 2 3 2 3 3 2 2" xfId="15283"/>
    <cellStyle name="60% - 强调文字颜色 2 2 2 2 3 3" xfId="15284"/>
    <cellStyle name="60% - 强调文字颜色 2 2 2 2 3 3 2" xfId="15285"/>
    <cellStyle name="60% - 强调文字颜色 3 4 5 4" xfId="15286"/>
    <cellStyle name="计算 2 3 3 6 2" xfId="15287"/>
    <cellStyle name="标题 3 2 2 2 2 2 2 2" xfId="15288"/>
    <cellStyle name="60% - 强调文字颜色 3 2 3 2 3 2" xfId="15289"/>
    <cellStyle name="60% - 强调文字颜色 2 2 2 2 3 4" xfId="15290"/>
    <cellStyle name="60% - 强调文字颜色 2 2 2 2 4" xfId="15291"/>
    <cellStyle name="计算 2 2 4 2 5 2 4" xfId="15292"/>
    <cellStyle name="60% - 强调文字颜色 2 2 2 2 4 2" xfId="15293"/>
    <cellStyle name="适中 3 2 2 5" xfId="15294"/>
    <cellStyle name="60% - 强调文字颜色 2 2 2 2 4 2 2" xfId="15295"/>
    <cellStyle name="计算 2 14 2 4" xfId="15296"/>
    <cellStyle name="60% - 强调文字颜色 3 5 4 4" xfId="15297"/>
    <cellStyle name="常规 2 3 2 7 2 3" xfId="15298"/>
    <cellStyle name="60% - 强调文字颜色 2 2 2 2 4 2 2 2" xfId="15299"/>
    <cellStyle name="汇总 2 2 4 6 3" xfId="15300"/>
    <cellStyle name="60% - 强调文字颜色 2 2 2 2 4 3" xfId="15301"/>
    <cellStyle name="适中 3 2 2 6" xfId="15302"/>
    <cellStyle name="60% - 强调文字颜色 2 2 2 2 4 3 2" xfId="15303"/>
    <cellStyle name="60% - 强调文字颜色 3 5 5 4" xfId="15304"/>
    <cellStyle name="计算 2 4 2 5 2 2" xfId="15305"/>
    <cellStyle name="60% - 强调文字颜色 2 2 2 2 4 4" xfId="15306"/>
    <cellStyle name="60% - 强调文字颜色 2 2 2 2 5" xfId="15307"/>
    <cellStyle name="60% - 强调文字颜色 2 2 2 2 5 2" xfId="15308"/>
    <cellStyle name="适中 3 2 3 5" xfId="15309"/>
    <cellStyle name="常规 11 5 6 2 2 2" xfId="15310"/>
    <cellStyle name="60% - 强调文字颜色 2 2 2 2 6" xfId="15311"/>
    <cellStyle name="60% - 强调文字颜色 2 2 2 3 2" xfId="15312"/>
    <cellStyle name="计算 2 2 4 2 5 3 2" xfId="15313"/>
    <cellStyle name="60% - 强调文字颜色 4 3 4 4" xfId="15314"/>
    <cellStyle name="差 2 2 5 2 3" xfId="15315"/>
    <cellStyle name="差 2 6 6" xfId="15316"/>
    <cellStyle name="汇总 2 5 2 3 3 2 2 3" xfId="15317"/>
    <cellStyle name="60% - 强调文字颜色 2 3 4 2 4" xfId="15318"/>
    <cellStyle name="60% - 强调文字颜色 2 2 2 3 2 2 2" xfId="15319"/>
    <cellStyle name="60% - 强调文字颜色 2 2 2 3 2 2 2 2" xfId="15320"/>
    <cellStyle name="计算 2 3 5" xfId="15321"/>
    <cellStyle name="链接单元格 4 2 2 2 3" xfId="15322"/>
    <cellStyle name="60% - 强调文字颜色 2 2 2 3 2 4" xfId="15323"/>
    <cellStyle name="计算 2 3 4 5 2" xfId="15324"/>
    <cellStyle name="60% - 强调文字颜色 3 2 3 3 2 2" xfId="15325"/>
    <cellStyle name="60% - 强调文字颜色 2 2 2 3 4" xfId="15326"/>
    <cellStyle name="计算 2 10 4" xfId="15327"/>
    <cellStyle name="常规 11 5 2 2 2 3 2 5" xfId="15328"/>
    <cellStyle name="60% - 强调文字颜色 2 2 2 4" xfId="15329"/>
    <cellStyle name="计算 2 2 4 2 5 4" xfId="15330"/>
    <cellStyle name="60% - 强调文字颜色 2 2 2 4 2" xfId="15331"/>
    <cellStyle name="60% - 强调文字颜色 2 4 4 2 4" xfId="15332"/>
    <cellStyle name="60% - 强调文字颜色 5 3 4 4" xfId="15333"/>
    <cellStyle name="差 2 3 5 2 3" xfId="15334"/>
    <cellStyle name="60% - 强调文字颜色 2 2 2 4 2 2 2" xfId="15335"/>
    <cellStyle name="60% - 强调文字颜色 2 2 2 4 2 2 2 2" xfId="15336"/>
    <cellStyle name="常规 11 5 2 3 2 3 6" xfId="15337"/>
    <cellStyle name="检查单元格 3 4 2 5" xfId="15338"/>
    <cellStyle name="链接单元格 4 2 3 2 3" xfId="15339"/>
    <cellStyle name="60% - 强调文字颜色 2 2 2 4 2 4" xfId="15340"/>
    <cellStyle name="计算 2 3 5 5 2" xfId="15341"/>
    <cellStyle name="60% - 强调文字颜色 3 2 3 4 2 2" xfId="15342"/>
    <cellStyle name="60% - 强调文字颜色 2 2 2 4 4" xfId="15343"/>
    <cellStyle name="计算 2 3 3 3 2 2" xfId="15344"/>
    <cellStyle name="强调文字颜色 3 2 4 2 3" xfId="15345"/>
    <cellStyle name="60% - 强调文字颜色 2 2 2 5" xfId="15346"/>
    <cellStyle name="注释 2 3 3 2 2 2" xfId="15347"/>
    <cellStyle name="计算 2 2 4 2 5 5" xfId="15348"/>
    <cellStyle name="60% - 强调文字颜色 2 2 2 5 2" xfId="15349"/>
    <cellStyle name="注释 2 3 3 2 2 2 2" xfId="15350"/>
    <cellStyle name="60% - 强调文字颜色 2 2 2 5 3" xfId="15351"/>
    <cellStyle name="注释 2 3 3 2 2 2 3" xfId="15352"/>
    <cellStyle name="60% - 强调文字颜色 2 2 2 5 4" xfId="15353"/>
    <cellStyle name="注释 2 3 3 2 2 2 4" xfId="15354"/>
    <cellStyle name="计算 2 3 3 3 3 2" xfId="15355"/>
    <cellStyle name="强调文字颜色 3 2 4 3 3" xfId="15356"/>
    <cellStyle name="60% - 强调文字颜色 2 2 2 6" xfId="15357"/>
    <cellStyle name="注释 2 3 3 2 2 3" xfId="15358"/>
    <cellStyle name="60% - 强调文字颜色 2 2 2 6 2" xfId="15359"/>
    <cellStyle name="注释 2 3 3 2 2 3 2" xfId="15360"/>
    <cellStyle name="常规 2 6 2 2 2 3" xfId="15361"/>
    <cellStyle name="输出 2 7 4 2 2 3" xfId="15362"/>
    <cellStyle name="60% - 强调文字颜色 2 2 2 6 2 2" xfId="15363"/>
    <cellStyle name="60% - 强调文字颜色 2 2 2 7" xfId="15364"/>
    <cellStyle name="强调文字颜色 1 2 2 3 3 2" xfId="15365"/>
    <cellStyle name="注释 2 3 3 2 2 4" xfId="15366"/>
    <cellStyle name="标题 3 2 3 5 2 2" xfId="15367"/>
    <cellStyle name="60% - 强调文字颜色 4 5 2 2 2" xfId="15368"/>
    <cellStyle name="标题 3 2 10 3 2 2" xfId="15369"/>
    <cellStyle name="常规 11 5 2 2 2 2 3 2" xfId="15370"/>
    <cellStyle name="计算 2 11" xfId="15371"/>
    <cellStyle name="计算 2 2 4 2 6" xfId="15372"/>
    <cellStyle name="强调文字颜色 2 3 2 6 2" xfId="15373"/>
    <cellStyle name="60% - 强调文字颜色 2 2 3" xfId="15374"/>
    <cellStyle name="60% - 强调文字颜色 4 5 2 2 2 2" xfId="15375"/>
    <cellStyle name="标题 3 2 3 5 2 2 2" xfId="15376"/>
    <cellStyle name="60% - 强调文字颜色 4 5 3 2 3" xfId="15377"/>
    <cellStyle name="计算 2 11 2" xfId="15378"/>
    <cellStyle name="常规 11 5 2 2 2 3 3 3" xfId="15379"/>
    <cellStyle name="常规 11 5 2 2 2 2 3 2 2" xfId="15380"/>
    <cellStyle name="检查单元格 2 4 2 2 3" xfId="15381"/>
    <cellStyle name="60% - 强调文字颜色 3 2 4" xfId="15382"/>
    <cellStyle name="计算 2 2 4 2 6 2" xfId="15383"/>
    <cellStyle name="计算 2 2 5 2 7" xfId="15384"/>
    <cellStyle name="60% - 强调文字颜色 2 2 3 2" xfId="15385"/>
    <cellStyle name="计算 2 11 2 2 2 2" xfId="15386"/>
    <cellStyle name="60% - 强调文字颜色 2 2 3 2 2 4" xfId="15387"/>
    <cellStyle name="输入 2 2 5 4 3" xfId="15388"/>
    <cellStyle name="计算 2 4 3 7" xfId="15389"/>
    <cellStyle name="汇总 2 5 2 4 2 2 2 3" xfId="15390"/>
    <cellStyle name="标题 3 2 2 2 3 2 3" xfId="15391"/>
    <cellStyle name="60% - 强调文字颜色 3 2 4 2 4" xfId="15392"/>
    <cellStyle name="60% - 强调文字颜色 2 2 3 2 2 2 2" xfId="15393"/>
    <cellStyle name="计算 2 11 2 2 4" xfId="15394"/>
    <cellStyle name="计算 2 4 3 5 2" xfId="15395"/>
    <cellStyle name="60% - 强调文字颜色 3 2 4 2 2 2" xfId="15396"/>
    <cellStyle name="60% - 强调文字颜色 2 2 3 2 2 2 2 2" xfId="15397"/>
    <cellStyle name="60% - 强调文字颜色 3 2 4 2 2 2 2" xfId="15398"/>
    <cellStyle name="输入 2 2 5 6 3" xfId="15399"/>
    <cellStyle name="强调文字颜色 4 2 6 2 3" xfId="15400"/>
    <cellStyle name="60% - 强调文字颜色 2 2 3 2 2 3 2" xfId="15401"/>
    <cellStyle name="输入 2 2 5 4 2 2" xfId="15402"/>
    <cellStyle name="汇总 2 5 2 4 2 2 2 2 2" xfId="15403"/>
    <cellStyle name="标题 3 2 2 2 3 2 2 2" xfId="15404"/>
    <cellStyle name="60% - 强调文字颜色 3 2 4 2 3 2" xfId="15405"/>
    <cellStyle name="60% - 强调文字颜色 2 2 3 2 3" xfId="15406"/>
    <cellStyle name="60% - 强调文字颜色 3 2 4 3" xfId="15407"/>
    <cellStyle name="计算 2 2 4 2 6 2 3" xfId="15408"/>
    <cellStyle name="60% - 强调文字颜色 2 2 3 2 3 2 2" xfId="15409"/>
    <cellStyle name="60% - 强调文字颜色 3 2 4 3 2 2" xfId="15410"/>
    <cellStyle name="计算 2 5 3 7" xfId="15411"/>
    <cellStyle name="60% - 强调文字颜色 3 2 5 2 4" xfId="15412"/>
    <cellStyle name="链接单元格 4 3 2 2 3" xfId="15413"/>
    <cellStyle name="60% - 强调文字颜色 2 2 3 3 2 4" xfId="15414"/>
    <cellStyle name="60% - 强调文字颜色 5 5 4 2 3 2" xfId="15415"/>
    <cellStyle name="60% - 强调文字颜色 2 2 3 2 4" xfId="15416"/>
    <cellStyle name="60% - 强调文字颜色 3 2 4 4" xfId="15417"/>
    <cellStyle name="计算 2 2 4 2 6 2 4" xfId="15418"/>
    <cellStyle name="60% - 强调文字颜色 4 5 2 2 2 3" xfId="15419"/>
    <cellStyle name="60% - 强调文字颜色 4 5 3 2 4" xfId="15420"/>
    <cellStyle name="计算 2 11 3" xfId="15421"/>
    <cellStyle name="常规 11 5 2 2 2 3 3 4" xfId="15422"/>
    <cellStyle name="60% - 强调文字颜色 2 2 3 3" xfId="15423"/>
    <cellStyle name="60% - 强调文字颜色 3 2 5" xfId="15424"/>
    <cellStyle name="计算 2 2 4 2 6 3" xfId="15425"/>
    <cellStyle name="60% - 强调文字颜色 4 5 2 2 2 3 2" xfId="15426"/>
    <cellStyle name="60% - 强调文字颜色 2 2 3 3 2" xfId="15427"/>
    <cellStyle name="60% - 强调文字颜色 3 2 5 2" xfId="15428"/>
    <cellStyle name="计算 2 2 4 2 6 3 2" xfId="15429"/>
    <cellStyle name="60% - 强调文字颜色 2 2 3 3 2 2 2" xfId="15430"/>
    <cellStyle name="计算 2 5 3 5 2" xfId="15431"/>
    <cellStyle name="60% - 强调文字颜色 3 2 5 2 2 2" xfId="15432"/>
    <cellStyle name="汇总 2 5 2 4 3 2 2 3" xfId="15433"/>
    <cellStyle name="60% - 强调文字颜色 3 3 4 2 4" xfId="15434"/>
    <cellStyle name="60% - 强调文字颜色 2 2 3 3 2 2 2 2" xfId="15435"/>
    <cellStyle name="输出 6 3 2 3" xfId="15436"/>
    <cellStyle name="60% - 强调文字颜色 3 2 5 2 2 2 2" xfId="15437"/>
    <cellStyle name="强调文字颜色 5 2 6 2 3" xfId="15438"/>
    <cellStyle name="60% - 强调文字颜色 4 5 2 2 2 4" xfId="15439"/>
    <cellStyle name="汇总 4 2 3 4 3 2" xfId="15440"/>
    <cellStyle name="60% - 强调文字颜色 5 5 3 2 2 2" xfId="15441"/>
    <cellStyle name="60% - 强调文字颜色 2 2 3 4" xfId="15442"/>
    <cellStyle name="常规 11 5 2 3 2 3 3 2 2" xfId="15443"/>
    <cellStyle name="60% - 强调文字颜色 3 2 6" xfId="15444"/>
    <cellStyle name="计算 2 2 4 2 6 4" xfId="15445"/>
    <cellStyle name="60% - 强调文字颜色 5 5 3 2 2 2 2" xfId="15446"/>
    <cellStyle name="60% - 强调文字颜色 2 2 3 4 2" xfId="15447"/>
    <cellStyle name="60% - 强调文字颜色 3 2 6 2" xfId="15448"/>
    <cellStyle name="60% - 强调文字颜色 2 2 3 4 2 2 2" xfId="15449"/>
    <cellStyle name="计算 2 6 3 5 2" xfId="15450"/>
    <cellStyle name="60% - 强调文字颜色 3 2 6 2 2 2" xfId="15451"/>
    <cellStyle name="汇总 2 5 3 6" xfId="15452"/>
    <cellStyle name="60% - 强调文字颜色 3 4 4 2 4" xfId="15453"/>
    <cellStyle name="标题 4 2 2 2 2 2 2" xfId="15454"/>
    <cellStyle name="60% - 强调文字颜色 2 2 3 4 3" xfId="15455"/>
    <cellStyle name="60% - 强调文字颜色 3 2 6 3" xfId="15456"/>
    <cellStyle name="强调文字颜色 3 2 5 2 2" xfId="15457"/>
    <cellStyle name="标题 3 2 3 5 2 3" xfId="15458"/>
    <cellStyle name="差 4 4 3 2 2" xfId="15459"/>
    <cellStyle name="60% - 强调文字颜色 4 5 2 2 3" xfId="15460"/>
    <cellStyle name="标题 8 6 2 2" xfId="15461"/>
    <cellStyle name="常规 11 5 2 2 2 2 3 3" xfId="15462"/>
    <cellStyle name="计算 2 12" xfId="15463"/>
    <cellStyle name="常规 11 5 2 2 2 2 2 2 2" xfId="15464"/>
    <cellStyle name="60% - 强调文字颜色 2 2 4" xfId="15465"/>
    <cellStyle name="计算 2 2 4 2 7" xfId="15466"/>
    <cellStyle name="强调文字颜色 2 3 2 5 2 2" xfId="15467"/>
    <cellStyle name="60% - 强调文字颜色 2 2 4 2 2 2 2" xfId="15468"/>
    <cellStyle name="60% - 强调文字颜色 3 3 4 2 2 2" xfId="15469"/>
    <cellStyle name="60% - 强调文字颜色 4 2 4 2 4" xfId="15470"/>
    <cellStyle name="常规 9 2 8 2 3" xfId="15471"/>
    <cellStyle name="60% - 强调文字颜色 3 3 4 3 2" xfId="15472"/>
    <cellStyle name="汇总 2 5 2 3 2 2 2 2 2" xfId="15473"/>
    <cellStyle name="60% - 强调文字颜色 2 2 4 2 3 2" xfId="15474"/>
    <cellStyle name="60% - 强调文字颜色 2 2 4 3" xfId="15475"/>
    <cellStyle name="60% - 强调文字颜色 3 3 5" xfId="15476"/>
    <cellStyle name="计算 2 2 4 2 7 3" xfId="15477"/>
    <cellStyle name="60% - 强调文字颜色 2 2 4 3 2" xfId="15478"/>
    <cellStyle name="60% - 强调文字颜色 3 3 5 2" xfId="15479"/>
    <cellStyle name="标题 4 2 2 7" xfId="15480"/>
    <cellStyle name="60% - 强调文字颜色 5 5 3 2 3 2" xfId="15481"/>
    <cellStyle name="汇总 2 2 2 3 3 3 2 2" xfId="15482"/>
    <cellStyle name="60% - 强调文字颜色 2 2 4 4" xfId="15483"/>
    <cellStyle name="60% - 强调文字颜色 3 3 6" xfId="15484"/>
    <cellStyle name="计算 2 2 4 2 7 4" xfId="15485"/>
    <cellStyle name="强调文字颜色 5 5 5 2" xfId="15486"/>
    <cellStyle name="60% - 强调文字颜色 4 5 2 2 4" xfId="15487"/>
    <cellStyle name="60% - 强调文字颜色 2 2 5" xfId="15488"/>
    <cellStyle name="常规 11 5 3 2 3 2 3 2" xfId="15489"/>
    <cellStyle name="计算 2 2 4 2 8" xfId="15490"/>
    <cellStyle name="常规 11 5 2 2 2 2 3 4" xfId="15491"/>
    <cellStyle name="计算 2 13" xfId="15492"/>
    <cellStyle name="常规 11 5 2 2 2 2 2 2 3" xfId="15493"/>
    <cellStyle name="60% - 强调文字颜色 2 2 5 2 2 2" xfId="15494"/>
    <cellStyle name="计算 4 4 3 5" xfId="15495"/>
    <cellStyle name="汇总 2 5 3 4" xfId="15496"/>
    <cellStyle name="60% - 强调文字颜色 3 4 4 2 2" xfId="15497"/>
    <cellStyle name="60% - 强调文字颜色 2 2 5 2 2 2 2" xfId="15498"/>
    <cellStyle name="汇总 2 5 3 4 2" xfId="15499"/>
    <cellStyle name="60% - 强调文字颜色 3 4 4 2 2 2" xfId="15500"/>
    <cellStyle name="60% - 强调文字颜色 5 2 4 2 4" xfId="15501"/>
    <cellStyle name="汇总 6 4 3 3" xfId="15502"/>
    <cellStyle name="60% - 强调文字颜色 2 2 5 3 2" xfId="15503"/>
    <cellStyle name="60% - 强调文字颜色 3 4 5 2" xfId="15504"/>
    <cellStyle name="60% - 强调文字颜色 2 2 5 4" xfId="15505"/>
    <cellStyle name="60% - 强调文字颜色 3 4 6" xfId="15506"/>
    <cellStyle name="60% - 强调文字颜色 2 2 6 2 2" xfId="15507"/>
    <cellStyle name="60% - 强调文字颜色 3 5 4 2" xfId="15508"/>
    <cellStyle name="60% - 强调文字颜色 2 2 6 2 2 2" xfId="15509"/>
    <cellStyle name="计算 5 4 3 5" xfId="15510"/>
    <cellStyle name="60% - 强调文字颜色 3 5 4 2 2" xfId="15511"/>
    <cellStyle name="60% - 强调文字颜色 2 2 6 3" xfId="15512"/>
    <cellStyle name="60% - 强调文字颜色 3 5 5" xfId="15513"/>
    <cellStyle name="60% - 强调文字颜色 2 2 6 3 2" xfId="15514"/>
    <cellStyle name="60% - 强调文字颜色 3 5 5 2" xfId="15515"/>
    <cellStyle name="60% - 强调文字颜色 3 5 6" xfId="15516"/>
    <cellStyle name="计算 2 3 2 4 2 2" xfId="15517"/>
    <cellStyle name="60% - 强调文字颜色 2 2 6 4" xfId="15518"/>
    <cellStyle name="常规 11 5 2 2 2 4 2 3" xfId="15519"/>
    <cellStyle name="60% - 强调文字颜色 2 3 2 2" xfId="15520"/>
    <cellStyle name="计算 2 2 4 3 5 2" xfId="15521"/>
    <cellStyle name="常规 11 5 5 4" xfId="15522"/>
    <cellStyle name="60% - 强调文字颜色 2 3 2 2 2" xfId="15523"/>
    <cellStyle name="常规 11 5 5 4 4" xfId="15524"/>
    <cellStyle name="60% - 强调文字颜色 3 3 3 2 2 2" xfId="15525"/>
    <cellStyle name="60% - 强调文字颜色 2 3 2 2 2 4" xfId="15526"/>
    <cellStyle name="常规 11 5 5 5" xfId="15527"/>
    <cellStyle name="差 2 2 3 2 2" xfId="15528"/>
    <cellStyle name="60% - 强调文字颜色 2 3 2 2 3" xfId="15529"/>
    <cellStyle name="常规 11 5 5 5 2" xfId="15530"/>
    <cellStyle name="差 2 2 3 2 2 2" xfId="15531"/>
    <cellStyle name="60% - 强调文字颜色 2 3 2 2 3 2" xfId="15532"/>
    <cellStyle name="常规 11 5 5 6" xfId="15533"/>
    <cellStyle name="差 2 2 3 2 3" xfId="15534"/>
    <cellStyle name="60% - 强调文字颜色 2 3 2 2 4" xfId="15535"/>
    <cellStyle name="常规 11 5 2 2 2 4 2 4" xfId="15536"/>
    <cellStyle name="标题 5 10 2" xfId="15537"/>
    <cellStyle name="60% - 强调文字颜色 2 3 2 3" xfId="15538"/>
    <cellStyle name="常规 11 5 6 4" xfId="15539"/>
    <cellStyle name="标题 5 10 2 2" xfId="15540"/>
    <cellStyle name="60% - 强调文字颜色 2 3 2 3 2" xfId="15541"/>
    <cellStyle name="百分比 2 10" xfId="15542"/>
    <cellStyle name="60% - 强调文字颜色 2 3 2 3 2 2 2 2" xfId="15543"/>
    <cellStyle name="链接单元格 5 2 2 2 3" xfId="15544"/>
    <cellStyle name="60% - 强调文字颜色 2 3 2 3 2 4" xfId="15545"/>
    <cellStyle name="60% - 强调文字颜色 3 3 3 3 2 2" xfId="15546"/>
    <cellStyle name="差 2 2 3 3 2 2" xfId="15547"/>
    <cellStyle name="标题 9 2 2 4" xfId="15548"/>
    <cellStyle name="60% - 强调文字颜色 2 3 2 3 3 2" xfId="15549"/>
    <cellStyle name="适中 2 2 4 2 3 2" xfId="15550"/>
    <cellStyle name="60% - 强调文字颜色 5 2 2 5 3" xfId="15551"/>
    <cellStyle name="强调文字颜色 6 2 4 3 2" xfId="15552"/>
    <cellStyle name="汇总 6 2 6 2" xfId="15553"/>
    <cellStyle name="常规 10 2 3 6 2" xfId="15554"/>
    <cellStyle name="60% - 强调文字颜色 2 3 2 4 2 2 2" xfId="15555"/>
    <cellStyle name="60% - 强调文字颜色 4 5 2 3 2 2" xfId="15556"/>
    <cellStyle name="标题 3 2 3 5 3 2 2" xfId="15557"/>
    <cellStyle name="60% - 强调文字颜色 4 5 4 2 3" xfId="15558"/>
    <cellStyle name="60% - 强调文字颜色 2 3 3 2" xfId="15559"/>
    <cellStyle name="60% - 强调文字颜色 4 2 4" xfId="15560"/>
    <cellStyle name="60% - 强调文字颜色 4 5 2 3 2 2 2" xfId="15561"/>
    <cellStyle name="60% - 强调文字颜色 4 5 4 2 3 2" xfId="15562"/>
    <cellStyle name="常规 11 6 5 4" xfId="15563"/>
    <cellStyle name="60% - 强调文字颜色 2 3 3 2 2" xfId="15564"/>
    <cellStyle name="60% - 强调文字颜色 4 2 4 2" xfId="15565"/>
    <cellStyle name="60% - 强调文字颜色 2 3 3 2 2 2 2" xfId="15566"/>
    <cellStyle name="60% - 强调文字颜色 4 2 4 2 2 2" xfId="15567"/>
    <cellStyle name="60% - 强调文字颜色 3 2 3 2 2 4" xfId="15568"/>
    <cellStyle name="常规 11 6 5 5" xfId="15569"/>
    <cellStyle name="60% - 强调文字颜色 2 3 3 2 3" xfId="15570"/>
    <cellStyle name="60% - 强调文字颜色 4 2 4 3" xfId="15571"/>
    <cellStyle name="差 2 2 4 2 2" xfId="15572"/>
    <cellStyle name="60% - 强调文字颜色 2 3 3 2 4" xfId="15573"/>
    <cellStyle name="链接单元格 2 8 2" xfId="15574"/>
    <cellStyle name="60% - 强调文字颜色 4 2 4 4" xfId="15575"/>
    <cellStyle name="差 2 2 4 2 3" xfId="15576"/>
    <cellStyle name="60% - 强调文字颜色 4 5 2 3 3" xfId="15577"/>
    <cellStyle name="常规 11 5 2 2 2 2 2 3 2" xfId="15578"/>
    <cellStyle name="60% - 强调文字颜色 2 3 4" xfId="15579"/>
    <cellStyle name="计算 2 2 4 3 7" xfId="15580"/>
    <cellStyle name="检查单元格 2 2 3 2" xfId="15581"/>
    <cellStyle name="60% - 强调文字颜色 4 5 2 3 3 2 2" xfId="15582"/>
    <cellStyle name="常规 11 7 5 4" xfId="15583"/>
    <cellStyle name="60% - 强调文字颜色 2 3 4 2 2" xfId="15584"/>
    <cellStyle name="60% - 强调文字颜色 4 3 4 2" xfId="15585"/>
    <cellStyle name="差 2 6 4" xfId="15586"/>
    <cellStyle name="60% - 强调文字颜色 2 3 4 2 2 2" xfId="15587"/>
    <cellStyle name="60% - 强调文字颜色 4 3 4 2 2" xfId="15588"/>
    <cellStyle name="差 2 6 4 2" xfId="15589"/>
    <cellStyle name="60% - 强调文字颜色 2 3 4 2 2 2 2" xfId="15590"/>
    <cellStyle name="60% - 强调文字颜色 4 3 4 2 2 2" xfId="15591"/>
    <cellStyle name="60% - 强调文字颜色 2 3 4 3 2 2" xfId="15592"/>
    <cellStyle name="60% - 强调文字颜色 4 3 5 2 2" xfId="15593"/>
    <cellStyle name="60% - 强调文字颜色 2 3 4 4" xfId="15594"/>
    <cellStyle name="60% - 强调文字颜色 4 3 6" xfId="15595"/>
    <cellStyle name="60% - 强调文字颜色 2 3 5 2" xfId="15596"/>
    <cellStyle name="标题 3 2 2 7" xfId="15597"/>
    <cellStyle name="60% - 强调文字颜色 4 4 4" xfId="15598"/>
    <cellStyle name="60% - 强调文字颜色 2 3 5 3" xfId="15599"/>
    <cellStyle name="标题 3 2 2 8" xfId="15600"/>
    <cellStyle name="常规 2 19 4 2 2 2 2 2" xfId="15601"/>
    <cellStyle name="60% - 强调文字颜色 4 4 5" xfId="15602"/>
    <cellStyle name="60% - 强调文字颜色 2 3 5 4" xfId="15603"/>
    <cellStyle name="标题 3 2 2 9" xfId="15604"/>
    <cellStyle name="60% - 强调文字颜色 4 4 6" xfId="15605"/>
    <cellStyle name="常规 11 5 2 3 2 3 2 3 2" xfId="15606"/>
    <cellStyle name="60% - 强调文字颜色 2 3 6" xfId="15607"/>
    <cellStyle name="60% - 强调文字颜色 2 3 6 2" xfId="15608"/>
    <cellStyle name="标题 3 2 3 7" xfId="15609"/>
    <cellStyle name="60% - 强调文字颜色 4 5 4" xfId="15610"/>
    <cellStyle name="60% - 强调文字颜色 2 3 6 2 2" xfId="15611"/>
    <cellStyle name="标题 3 2 3 7 2" xfId="15612"/>
    <cellStyle name="60% - 强调文字颜色 4 5 4 2" xfId="15613"/>
    <cellStyle name="常规 11 5 4 4 2 4" xfId="15614"/>
    <cellStyle name="60% - 强调文字颜色 2 4 2 2 2 2 2" xfId="15615"/>
    <cellStyle name="60% - 强调文字颜色 6 2" xfId="15616"/>
    <cellStyle name="60% - 强调文字颜色 2 4 2 2 2 2 2 2" xfId="15617"/>
    <cellStyle name="60% - 强调文字颜色 6 2 2" xfId="15618"/>
    <cellStyle name="汇总 5 4 3 2" xfId="15619"/>
    <cellStyle name="60% - 强调文字颜色 2 4 2 2 2 3" xfId="15620"/>
    <cellStyle name="汇总 5 4 3 2 2" xfId="15621"/>
    <cellStyle name="60% - 强调文字颜色 2 4 2 2 2 3 2" xfId="15622"/>
    <cellStyle name="汇总 5 4 3 3" xfId="15623"/>
    <cellStyle name="60% - 强调文字颜色 2 4 2 2 2 4" xfId="15624"/>
    <cellStyle name="汇总 2 4 3 4 2" xfId="15625"/>
    <cellStyle name="60% - 强调文字颜色 3 4 3 2 2 2" xfId="15626"/>
    <cellStyle name="常规 11 7 2 3 2 2" xfId="15627"/>
    <cellStyle name="常规 2 4 13" xfId="15628"/>
    <cellStyle name="差 2 3 3 2 2" xfId="15629"/>
    <cellStyle name="计算 7 3 4" xfId="15630"/>
    <cellStyle name="60% - 强调文字颜色 2 4 2 2 3" xfId="15631"/>
    <cellStyle name="60% - 强调文字颜色 3 5 2 5" xfId="15632"/>
    <cellStyle name="常规 11 7 2 3 2 2 2" xfId="15633"/>
    <cellStyle name="差 2 3 3 2 2 2" xfId="15634"/>
    <cellStyle name="常规 11 6 2 2 2 2 4" xfId="15635"/>
    <cellStyle name="计算 7 3 4 2" xfId="15636"/>
    <cellStyle name="60% - 强调文字颜色 2 4 2 2 3 2" xfId="15637"/>
    <cellStyle name="60% - 强调文字颜色 3 5 2 5 2" xfId="15638"/>
    <cellStyle name="差 2 3 3 2 2 2 2" xfId="15639"/>
    <cellStyle name="60% - 强调文字颜色 2 4 2 2 3 2 2" xfId="15640"/>
    <cellStyle name="常规 11 7 2 3 2 3" xfId="15641"/>
    <cellStyle name="常规 2 4 14" xfId="15642"/>
    <cellStyle name="差 2 3 3 2 3" xfId="15643"/>
    <cellStyle name="计算 7 3 5" xfId="15644"/>
    <cellStyle name="60% - 强调文字颜色 2 4 2 2 4" xfId="15645"/>
    <cellStyle name="常规 11 14 2" xfId="15646"/>
    <cellStyle name="链接单元格 6 2 2 2 2" xfId="15647"/>
    <cellStyle name="汇总 5 5 3 2" xfId="15648"/>
    <cellStyle name="60% - 强调文字颜色 2 4 2 3 2 3" xfId="15649"/>
    <cellStyle name="输出 2 2 2 4 2 2" xfId="15650"/>
    <cellStyle name="60% - 强调文字颜色 2 4 2 4 2 2 2" xfId="15651"/>
    <cellStyle name="常规 7 2 5 3 2" xfId="15652"/>
    <cellStyle name="常规 11 7 2 4 2 3" xfId="15653"/>
    <cellStyle name="60% - 强调文字颜色 2 4 3 2 4" xfId="15654"/>
    <cellStyle name="60% - 强调文字颜色 5 2 4 4" xfId="15655"/>
    <cellStyle name="差 2 3 4 2 3" xfId="15656"/>
    <cellStyle name="60% - 强调文字颜色 2 4 4 2 2" xfId="15657"/>
    <cellStyle name="60% - 强调文字颜色 5 3 4 2" xfId="15658"/>
    <cellStyle name="60% - 强调文字颜色 2 4 4 2 2 2" xfId="15659"/>
    <cellStyle name="60% - 强调文字颜色 5 3 4 2 2" xfId="15660"/>
    <cellStyle name="60% - 强调文字颜色 5 3 4 2 2 2" xfId="15661"/>
    <cellStyle name="输入 3" xfId="15662"/>
    <cellStyle name="60% - 强调文字颜色 2 4 4 2 2 2 2" xfId="15663"/>
    <cellStyle name="常规 2 9" xfId="15664"/>
    <cellStyle name="60% - 强调文字颜色 5 3 4 3" xfId="15665"/>
    <cellStyle name="差 2 3 5 2 2" xfId="15666"/>
    <cellStyle name="汇总 2 5 2 3 4 2 2 2" xfId="15667"/>
    <cellStyle name="60% - 强调文字颜色 2 4 4 2 3" xfId="15668"/>
    <cellStyle name="60% - 强调文字颜色 5 3 6" xfId="15669"/>
    <cellStyle name="60% - 强调文字颜色 2 4 4 4" xfId="15670"/>
    <cellStyle name="链接单元格 3 2 2 2 3" xfId="15671"/>
    <cellStyle name="60% - 强调文字颜色 2 4 5 2 2" xfId="15672"/>
    <cellStyle name="60% - 强调文字颜色 5 4 4 2" xfId="15673"/>
    <cellStyle name="60% - 强调文字颜色 2 4 5 2 2 2" xfId="15674"/>
    <cellStyle name="60% - 强调文字颜色 5 4 4 2 2" xfId="15675"/>
    <cellStyle name="60% - 强调文字颜色 5 4 5" xfId="15676"/>
    <cellStyle name="60% - 强调文字颜色 2 4 5 3" xfId="15677"/>
    <cellStyle name="链接单元格 3 2 2 3 2" xfId="15678"/>
    <cellStyle name="60% - 强调文字颜色 5 4 5 2" xfId="15679"/>
    <cellStyle name="60% - 强调文字颜色 2 4 5 3 2" xfId="15680"/>
    <cellStyle name="链接单元格 3 2 2 3 2 2" xfId="15681"/>
    <cellStyle name="60% - 强调文字颜色 5 4 6" xfId="15682"/>
    <cellStyle name="60% - 强调文字颜色 2 4 5 4" xfId="15683"/>
    <cellStyle name="链接单元格 3 2 2 3 3" xfId="15684"/>
    <cellStyle name="60% - 强调文字颜色 2 4 6" xfId="15685"/>
    <cellStyle name="60% - 强调文字颜色 2 4 6 2" xfId="15686"/>
    <cellStyle name="60% - 强调文字颜色 5 5 4" xfId="15687"/>
    <cellStyle name="60% - 强调文字颜色 2 4 6 2 2" xfId="15688"/>
    <cellStyle name="计算 4 10" xfId="15689"/>
    <cellStyle name="60% - 强调文字颜色 5 5 4 2" xfId="15690"/>
    <cellStyle name="60% - 强调文字颜色 2 5 2 2 2 4" xfId="15691"/>
    <cellStyle name="汇总 2 2 3 4 3 2" xfId="15692"/>
    <cellStyle name="汇总 3 4 3 4 2" xfId="15693"/>
    <cellStyle name="60% - 强调文字颜色 3 5 3 2 2 2" xfId="15694"/>
    <cellStyle name="差 2 4 3 2 2" xfId="15695"/>
    <cellStyle name="60% - 强调文字颜色 2 5 2 2 3" xfId="15696"/>
    <cellStyle name="60% - 强调文字颜色 2 5 2 2 4" xfId="15697"/>
    <cellStyle name="60% - 强调文字颜色 2 5 2 3 2 3" xfId="15698"/>
    <cellStyle name="注释 2 4 11" xfId="15699"/>
    <cellStyle name="常规 27 2 2 2 2 3" xfId="15700"/>
    <cellStyle name="60% - 强调文字颜色 2 5 2 3 2 3 2" xfId="15701"/>
    <cellStyle name="60% - 强调文字颜色 2 5 2 3 2 4" xfId="15702"/>
    <cellStyle name="输入 2 4 2 4 2 3 2" xfId="15703"/>
    <cellStyle name="注释 2 4 12" xfId="15704"/>
    <cellStyle name="汇总 2 2 3 5 3 2" xfId="15705"/>
    <cellStyle name="60% - 强调文字颜色 3 5 3 3 2 2" xfId="15706"/>
    <cellStyle name="常规 11 6 3 2 3 2 4" xfId="15707"/>
    <cellStyle name="输入 2 2 2 2 2 4 4" xfId="15708"/>
    <cellStyle name="60% - 强调文字颜色 2 5 2 3 3 2" xfId="15709"/>
    <cellStyle name="常规 2 12 4 2 3" xfId="15710"/>
    <cellStyle name="强调文字颜色 2 2 5" xfId="15711"/>
    <cellStyle name="常规 3 2 3 5 2 3" xfId="15712"/>
    <cellStyle name="输入 2 3 2 3 3 5" xfId="15713"/>
    <cellStyle name="输出 3 2 2 6" xfId="15714"/>
    <cellStyle name="60% - 强调文字颜色 2 5 2 4 4" xfId="15715"/>
    <cellStyle name="汇总 2 2 4 2 4 5 2" xfId="15716"/>
    <cellStyle name="60% - 强调文字颜色 2 5 2 5" xfId="15717"/>
    <cellStyle name="注释 2 3 3 5 2 2" xfId="15718"/>
    <cellStyle name="60% - 强调文字颜色 2 5 3 2 2" xfId="15719"/>
    <cellStyle name="60% - 强调文字颜色 6 2 4 2" xfId="15720"/>
    <cellStyle name="60% - 强调文字颜色 2 5 3 2 2 2 2" xfId="15721"/>
    <cellStyle name="60% - 强调文字颜色 6 2 4 2 2 2" xfId="15722"/>
    <cellStyle name="警告文本 2 3 5 3 3" xfId="15723"/>
    <cellStyle name="60% - 强调文字颜色 5 2 3 2 2 4" xfId="15724"/>
    <cellStyle name="60% - 强调文字颜色 2 5 3 2 3" xfId="15725"/>
    <cellStyle name="60% - 强调文字颜色 6 2 4 3" xfId="15726"/>
    <cellStyle name="60% - 强调文字颜色 4 3 2 2 2 2" xfId="15727"/>
    <cellStyle name="60% - 强调文字颜色 2 5 4" xfId="15728"/>
    <cellStyle name="60% - 强调文字颜色 2 5 4 2" xfId="15729"/>
    <cellStyle name="60% - 强调文字颜色 6 3 4" xfId="15730"/>
    <cellStyle name="60% - 强调文字颜色 2 5 4 2 2 2" xfId="15731"/>
    <cellStyle name="60% - 强调文字颜色 6 3 4 2 2" xfId="15732"/>
    <cellStyle name="60% - 强调文字颜色 2 5 4 2 2 2 2" xfId="15733"/>
    <cellStyle name="60% - 强调文字颜色 6 3 4 2 2 2" xfId="15734"/>
    <cellStyle name="60% - 强调文字颜色 2 5 4 2 3" xfId="15735"/>
    <cellStyle name="60% - 强调文字颜色 6 3 4 3" xfId="15736"/>
    <cellStyle name="60% - 强调文字颜色 4 3 2 3 2 2" xfId="15737"/>
    <cellStyle name="60% - 强调文字颜色 6 3 5 2" xfId="15738"/>
    <cellStyle name="常规 18 2 3 2 2 3" xfId="15739"/>
    <cellStyle name="60% - 强调文字颜色 2 5 4 3 2" xfId="15740"/>
    <cellStyle name="常规 23 2 3 2 2 3" xfId="15741"/>
    <cellStyle name="链接单元格 3 2 3 2 2 2" xfId="15742"/>
    <cellStyle name="60% - 强调文字颜色 2 5 4 3 2 2" xfId="15743"/>
    <cellStyle name="60% - 强调文字颜色 6 3 5 2 2" xfId="15744"/>
    <cellStyle name="60% - 强调文字颜色 6 3 6" xfId="15745"/>
    <cellStyle name="60% - 强调文字颜色 2 5 4 4" xfId="15746"/>
    <cellStyle name="链接单元格 3 2 3 2 3" xfId="15747"/>
    <cellStyle name="60% - 强调文字颜色 2 5 5 2" xfId="15748"/>
    <cellStyle name="60% - 强调文字颜色 6 4 4" xfId="15749"/>
    <cellStyle name="60% - 强调文字颜色 2 5 5 2 2" xfId="15750"/>
    <cellStyle name="60% - 强调文字颜色 6 4 4 2" xfId="15751"/>
    <cellStyle name="60% - 强调文字颜色 2 5 5 2 2 2" xfId="15752"/>
    <cellStyle name="60% - 强调文字颜色 6 4 4 2 2" xfId="15753"/>
    <cellStyle name="常规 14 3 7" xfId="15754"/>
    <cellStyle name="60% - 强调文字颜色 6 4 5" xfId="15755"/>
    <cellStyle name="60% - 强调文字颜色 2 5 5 3" xfId="15756"/>
    <cellStyle name="链接单元格 3 2 3 3 2" xfId="15757"/>
    <cellStyle name="解释性文本 3 4 2 2" xfId="15758"/>
    <cellStyle name="常规 2 10 2 2 2 5" xfId="15759"/>
    <cellStyle name="链接单元格 2 2 2 3 2 4" xfId="15760"/>
    <cellStyle name="输入 2 3 2 6 2 3" xfId="15761"/>
    <cellStyle name="强调文字颜色 4 3 3 2 2 3" xfId="15762"/>
    <cellStyle name="60% - 强调文字颜色 6 4 5 2" xfId="15763"/>
    <cellStyle name="强调文字颜色 3 3 2 2 2 5" xfId="15764"/>
    <cellStyle name="60% - 强调文字颜色 2 5 5 3 2" xfId="15765"/>
    <cellStyle name="链接单元格 3 2 3 3 2 2" xfId="15766"/>
    <cellStyle name="60% - 强调文字颜色 6 4 6" xfId="15767"/>
    <cellStyle name="60% - 强调文字颜色 2 5 5 4" xfId="15768"/>
    <cellStyle name="链接单元格 3 2 3 3 3" xfId="15769"/>
    <cellStyle name="60% - 强调文字颜色 2 5 6" xfId="15770"/>
    <cellStyle name="计算 2 3 2 3 2 2" xfId="15771"/>
    <cellStyle name="60% - 强调文字颜色 2 5 6 2" xfId="15772"/>
    <cellStyle name="60% - 强调文字颜色 6 5 4" xfId="15773"/>
    <cellStyle name="计算 2 3 2 3 2 2 2" xfId="15774"/>
    <cellStyle name="常规 4 4 9 2 2 3" xfId="15775"/>
    <cellStyle name="60% - 强调文字颜色 2 5 6 2 2" xfId="15776"/>
    <cellStyle name="60% - 强调文字颜色 6 5 4 2" xfId="15777"/>
    <cellStyle name="计算 2 3 2 3 2 2 2 2" xfId="15778"/>
    <cellStyle name="常规 11 4 4 4 5" xfId="15779"/>
    <cellStyle name="60% - 强调文字颜色 2 6 2 2 2" xfId="15780"/>
    <cellStyle name="注释 2 5 2 2 4 2" xfId="15781"/>
    <cellStyle name="常规 11 4 4 4 6" xfId="15782"/>
    <cellStyle name="差 2 5 3 2 2" xfId="15783"/>
    <cellStyle name="60% - 强调文字颜色 2 6 2 2 3" xfId="15784"/>
    <cellStyle name="注释 2 5 2 2 4 3" xfId="15785"/>
    <cellStyle name="60% - 强调文字颜色 2 6 2 2 4" xfId="15786"/>
    <cellStyle name="标题 3 4 3 2 2 2 2" xfId="15787"/>
    <cellStyle name="注释 2 5 2 2 4 4" xfId="15788"/>
    <cellStyle name="60% - 强调文字颜色 2 6 3 2 3" xfId="15789"/>
    <cellStyle name="注释 2 5 2 3 4 3" xfId="15790"/>
    <cellStyle name="60% - 强调文字颜色 4 3 3 2 2 2" xfId="15791"/>
    <cellStyle name="常规 2 7" xfId="15792"/>
    <cellStyle name="60% - 强调文字颜色 3 3 2 2 2 4" xfId="15793"/>
    <cellStyle name="差 3 2 3 2 2 3" xfId="15794"/>
    <cellStyle name="解释性文本 4 2 2 2" xfId="15795"/>
    <cellStyle name="常规 3 6" xfId="15796"/>
    <cellStyle name="差 2 2 2 2 2 5" xfId="15797"/>
    <cellStyle name="60% - 强调文字颜色 2 6 3 3 2" xfId="15798"/>
    <cellStyle name="注释 2 5 2 3 5 2" xfId="15799"/>
    <cellStyle name="60% - 强调文字颜色 2 6 3 4" xfId="15800"/>
    <cellStyle name="注释 2 5 2 3 6" xfId="15801"/>
    <cellStyle name="60% - 强调文字颜色 2 6 4" xfId="15802"/>
    <cellStyle name="60% - 强调文字颜色 2 6 4 4" xfId="15803"/>
    <cellStyle name="链接单元格 3 2 4 2 3" xfId="15804"/>
    <cellStyle name="注释 2 5 2 4 6" xfId="15805"/>
    <cellStyle name="60% - 强调文字颜色 2 6 5" xfId="15806"/>
    <cellStyle name="60% - 强调文字颜色 2 6 6" xfId="15807"/>
    <cellStyle name="计算 2 3 2 3 3 2" xfId="15808"/>
    <cellStyle name="计算 2 2 7 5 2" xfId="15809"/>
    <cellStyle name="60% - 强调文字颜色 3 2 2 6 2 2" xfId="15810"/>
    <cellStyle name="标题 3 3 3 2" xfId="15811"/>
    <cellStyle name="60% - 强调文字颜色 2 7" xfId="15812"/>
    <cellStyle name="常规 3 6 2 2 2 3" xfId="15813"/>
    <cellStyle name="标题 3 3 3 2 2" xfId="15814"/>
    <cellStyle name="计算 3 10" xfId="15815"/>
    <cellStyle name="60% - 强调文字颜色 2 7 2" xfId="15816"/>
    <cellStyle name="计算 2 2 4 7 5" xfId="15817"/>
    <cellStyle name="常规 4 6 3 2 2 2" xfId="15818"/>
    <cellStyle name="标题 3 3 3 3" xfId="15819"/>
    <cellStyle name="百分比 2 4 2 2 3 2" xfId="15820"/>
    <cellStyle name="60% - 强调文字颜色 2 8" xfId="15821"/>
    <cellStyle name="注释 5 2 4" xfId="15822"/>
    <cellStyle name="常规 11 4 4 2 4 3 2" xfId="15823"/>
    <cellStyle name="输入 5 3 3 2 4" xfId="15824"/>
    <cellStyle name="60% - 强调文字颜色 3 10" xfId="15825"/>
    <cellStyle name="60% - 强调文字颜色 3 2" xfId="15826"/>
    <cellStyle name="60% - 强调文字颜色 3 2 2" xfId="15827"/>
    <cellStyle name="计算 2 2 5 2 5" xfId="15828"/>
    <cellStyle name="60% - 强调文字颜色 3 2 2 2" xfId="15829"/>
    <cellStyle name="计算 2 2 5 2 5 2" xfId="15830"/>
    <cellStyle name="计算 2 2 3 5" xfId="15831"/>
    <cellStyle name="60% - 强调文字颜色 3 2 2 2 2" xfId="15832"/>
    <cellStyle name="计算 2 2 3 5 2" xfId="15833"/>
    <cellStyle name="60% - 强调文字颜色 3 2 2 2 2 2" xfId="15834"/>
    <cellStyle name="标题 10 3 2" xfId="15835"/>
    <cellStyle name="常规 7 5 7 2" xfId="15836"/>
    <cellStyle name="计算 2 2 3 6" xfId="15837"/>
    <cellStyle name="60% - 强调文字颜色 3 2 2 2 3" xfId="15838"/>
    <cellStyle name="60% - 强调文字颜色 4 2 2 2 4 2 2 2" xfId="15839"/>
    <cellStyle name="标题 10 3 2 2" xfId="15840"/>
    <cellStyle name="常规 7 5 7 2 2" xfId="15841"/>
    <cellStyle name="计算 2 2 3 6 2" xfId="15842"/>
    <cellStyle name="60% - 强调文字颜色 3 2 2 2 3 2" xfId="15843"/>
    <cellStyle name="标题 3 2 3 2 2 2 2 2" xfId="15844"/>
    <cellStyle name="60% - 强调文字颜色 4 2 3 2 3 2" xfId="15845"/>
    <cellStyle name="计算 2 2 3 6 4" xfId="15846"/>
    <cellStyle name="60% - 强调文字颜色 3 2 2 2 3 4" xfId="15847"/>
    <cellStyle name="计算 2 2 3 7" xfId="15848"/>
    <cellStyle name="60% - 强调文字颜色 3 2 2 2 4" xfId="15849"/>
    <cellStyle name="计算 2 2 3 7 2" xfId="15850"/>
    <cellStyle name="60% - 强调文字颜色 3 2 2 2 4 2" xfId="15851"/>
    <cellStyle name="计算 2 2 3 7 2 2" xfId="15852"/>
    <cellStyle name="60% - 强调文字颜色 3 2 2 2 4 2 2" xfId="15853"/>
    <cellStyle name="计算 2 2 3 7 2 2 2" xfId="15854"/>
    <cellStyle name="60% - 强调文字颜色 3 2 2 2 4 2 2 2" xfId="15855"/>
    <cellStyle name="好 5 3 3" xfId="15856"/>
    <cellStyle name="计算 2 2 3 7 3" xfId="15857"/>
    <cellStyle name="60% - 强调文字颜色 3 2 2 2 4 3" xfId="15858"/>
    <cellStyle name="计算 2 2 3 7 3 2" xfId="15859"/>
    <cellStyle name="60% - 强调文字颜色 3 2 2 2 4 3 2" xfId="15860"/>
    <cellStyle name="计算 2 2 3 7 4" xfId="15861"/>
    <cellStyle name="60% - 强调文字颜色 3 2 2 2 4 4" xfId="15862"/>
    <cellStyle name="计算 2 2 3 8" xfId="15863"/>
    <cellStyle name="60% - 强调文字颜色 3 2 2 2 5" xfId="15864"/>
    <cellStyle name="计算 2 2 3 8 2" xfId="15865"/>
    <cellStyle name="60% - 强调文字颜色 3 2 2 2 5 2" xfId="15866"/>
    <cellStyle name="计算 2 2 3 8 2 2" xfId="15867"/>
    <cellStyle name="60% - 强调文字颜色 3 2 2 2 5 2 2" xfId="15868"/>
    <cellStyle name="常规 11 6 6 2 2 2" xfId="15869"/>
    <cellStyle name="输出 2 2 5 6 4" xfId="15870"/>
    <cellStyle name="计算 2 2 3 9" xfId="15871"/>
    <cellStyle name="60% - 强调文字颜色 3 2 2 2 6" xfId="15872"/>
    <cellStyle name="计算 2 2 4 5" xfId="15873"/>
    <cellStyle name="60% - 强调文字颜色 3 2 2 3 2" xfId="15874"/>
    <cellStyle name="计算 2 2 4 5 2" xfId="15875"/>
    <cellStyle name="60% - 强调文字颜色 3 2 2 3 2 2" xfId="15876"/>
    <cellStyle name="计算 2 2 4 5 2 2" xfId="15877"/>
    <cellStyle name="60% - 强调文字颜色 3 2 2 3 2 2 2" xfId="15878"/>
    <cellStyle name="计算 2 2 4 5 2 2 2" xfId="15879"/>
    <cellStyle name="60% - 强调文字颜色 3 2 2 3 2 2 2 2" xfId="15880"/>
    <cellStyle name="输入 2 2 3 5 3" xfId="15881"/>
    <cellStyle name="汇总 2 4 2 3 2 2 2 2 2" xfId="15882"/>
    <cellStyle name="计算 2 2 4 7" xfId="15883"/>
    <cellStyle name="60% - 强调文字颜色 3 2 2 3 4" xfId="15884"/>
    <cellStyle name="60% - 强调文字颜色 3 2 2 4" xfId="15885"/>
    <cellStyle name="常规 2 7 2 4 2 3" xfId="15886"/>
    <cellStyle name="计算 2 2 5 5" xfId="15887"/>
    <cellStyle name="60% - 强调文字颜色 3 2 2 4 2" xfId="15888"/>
    <cellStyle name="计算 2 2 5 5 2" xfId="15889"/>
    <cellStyle name="60% - 强调文字颜色 3 2 2 4 2 2" xfId="15890"/>
    <cellStyle name="计算 2 2 5 5 2 2" xfId="15891"/>
    <cellStyle name="60% - 强调文字颜色 3 2 2 4 2 2 2" xfId="15892"/>
    <cellStyle name="计算 2 2 5 5 2 2 2" xfId="15893"/>
    <cellStyle name="60% - 强调文字颜色 3 2 2 4 2 2 2 2" xfId="15894"/>
    <cellStyle name="计算 2 2 5 5 3 2" xfId="15895"/>
    <cellStyle name="60% - 强调文字颜色 3 2 2 4 2 3 2" xfId="15896"/>
    <cellStyle name="计算 2 2 5 6" xfId="15897"/>
    <cellStyle name="60% - 强调文字颜色 3 2 2 4 3" xfId="15898"/>
    <cellStyle name="计算 2 2 5 6 2 2" xfId="15899"/>
    <cellStyle name="60% - 强调文字颜色 3 2 2 4 3 2 2" xfId="15900"/>
    <cellStyle name="60% - 强调文字颜色 3 2 2 5" xfId="15901"/>
    <cellStyle name="注释 2 3 4 2 2 2" xfId="15902"/>
    <cellStyle name="注释 2 3 4 2 2 2 2" xfId="15903"/>
    <cellStyle name="计算 2 2 6 5" xfId="15904"/>
    <cellStyle name="60% - 强调文字颜色 3 2 2 5 2" xfId="15905"/>
    <cellStyle name="标题 3 2 3" xfId="15906"/>
    <cellStyle name="计算 2 2 6 5 2" xfId="15907"/>
    <cellStyle name="60% - 强调文字颜色 3 2 2 5 2 2" xfId="15908"/>
    <cellStyle name="标题 3 2 3 2" xfId="15909"/>
    <cellStyle name="60% - 强调文字颜色 3 2 2 5 2 2 2" xfId="15910"/>
    <cellStyle name="标题 3 2 3 2 2" xfId="15911"/>
    <cellStyle name="计算 2 2 6 6" xfId="15912"/>
    <cellStyle name="60% - 强调文字颜色 3 2 2 5 3" xfId="15913"/>
    <cellStyle name="标题 3 2 4" xfId="15914"/>
    <cellStyle name="60% - 强调文字颜色 3 2 2 6" xfId="15915"/>
    <cellStyle name="注释 2 3 4 2 2 3" xfId="15916"/>
    <cellStyle name="计算 2 2 7 5" xfId="15917"/>
    <cellStyle name="60% - 强调文字颜色 3 2 2 6 2" xfId="15918"/>
    <cellStyle name="标题 3 3 3" xfId="15919"/>
    <cellStyle name="60% - 强调文字颜色 3 2 2 7" xfId="15920"/>
    <cellStyle name="强调文字颜色 1 2 3 3 3 2" xfId="15921"/>
    <cellStyle name="常规 2 4 7 2" xfId="15922"/>
    <cellStyle name="注释 2 3 4 2 2 4" xfId="15923"/>
    <cellStyle name="输出 2 5 9 2" xfId="15924"/>
    <cellStyle name="标题 3 2 3 6 2 2" xfId="15925"/>
    <cellStyle name="60% - 强调文字颜色 4 5 3 2 2" xfId="15926"/>
    <cellStyle name="常规 11 5 2 2 2 3 3 2" xfId="15927"/>
    <cellStyle name="检查单元格 2 4 2 2 2" xfId="15928"/>
    <cellStyle name="60% - 强调文字颜色 3 2 3" xfId="15929"/>
    <cellStyle name="计算 2 2 5 2 6" xfId="15930"/>
    <cellStyle name="标题 3 2 3 6 2 2 2" xfId="15931"/>
    <cellStyle name="60% - 强调文字颜色 4 6 3 2 3" xfId="15932"/>
    <cellStyle name="汇总 2 2 2 4 3 4" xfId="15933"/>
    <cellStyle name="60% - 强调文字颜色 4 5 3 2 2 2" xfId="15934"/>
    <cellStyle name="60% - 强调文字颜色 3 5 2 2 2 4" xfId="15935"/>
    <cellStyle name="汇总 3 2 3 4 3 2" xfId="15936"/>
    <cellStyle name="常规 11 5 2 2 2 3 3 2 2" xfId="15937"/>
    <cellStyle name="检查单元格 2 5 2 2 3" xfId="15938"/>
    <cellStyle name="60% - 强调文字颜色 3 2 3 2" xfId="15939"/>
    <cellStyle name="标题 4 2 2 2 3 2 3" xfId="15940"/>
    <cellStyle name="60% - 强调文字颜色 3 2 3 2 2 2 2" xfId="15941"/>
    <cellStyle name="强调文字颜色 3 2 6 2 3" xfId="15942"/>
    <cellStyle name="计算 2 3 3 6" xfId="15943"/>
    <cellStyle name="标题 3 2 2 2 2 2 2" xfId="15944"/>
    <cellStyle name="60% - 强调文字颜色 3 2 3 2 3" xfId="15945"/>
    <cellStyle name="标题 11 3 2" xfId="15946"/>
    <cellStyle name="标题 3 2 2 2 2 2 2 2 2" xfId="15947"/>
    <cellStyle name="60% - 强调文字颜色 3 2 3 2 3 2 2" xfId="15948"/>
    <cellStyle name="60% - 强调文字颜色 4 6 3 2 4" xfId="15949"/>
    <cellStyle name="适中 2 2 8 3 2" xfId="15950"/>
    <cellStyle name="汇总 2 2 2 4 3 5" xfId="15951"/>
    <cellStyle name="60% - 强调文字颜色 3 2 3 3" xfId="15952"/>
    <cellStyle name="常规 2 7 2 4 3 2" xfId="15953"/>
    <cellStyle name="链接单元格 4 2 2 2 3 2" xfId="15954"/>
    <cellStyle name="常规 2 10 6 2 3" xfId="15955"/>
    <cellStyle name="60% - 强调文字颜色 3 2 3 3 2 2 2" xfId="15956"/>
    <cellStyle name="60% - 强调文字颜色 3 2 3 3 2 2 2 2" xfId="15957"/>
    <cellStyle name="60% - 强调文字颜色 3 2 3 3 2 3" xfId="15958"/>
    <cellStyle name="60% - 强调文字颜色 5 5 4 2 2 2" xfId="15959"/>
    <cellStyle name="60% - 强调文字颜色 3 2 3 4" xfId="15960"/>
    <cellStyle name="汇总 4 10 2" xfId="15961"/>
    <cellStyle name="常规 3 2 2 7 2 3" xfId="15962"/>
    <cellStyle name="解释性文本 2 3 3 4" xfId="15963"/>
    <cellStyle name="链接单元格 4 2 3 2 3 2" xfId="15964"/>
    <cellStyle name="常规 2 11 6 2 3" xfId="15965"/>
    <cellStyle name="60% - 强调文字颜色 3 2 3 4 2 2 2" xfId="15966"/>
    <cellStyle name="标题 4 2 3 2 2 2 2" xfId="15967"/>
    <cellStyle name="计算 2 3 5 6" xfId="15968"/>
    <cellStyle name="60% - 强调文字颜色 3 2 3 4 3" xfId="15969"/>
    <cellStyle name="60% - 强调文字颜色 3 2 3 5" xfId="15970"/>
    <cellStyle name="注释 2 3 4 2 3 2" xfId="15971"/>
    <cellStyle name="计算 2 3 6 5" xfId="15972"/>
    <cellStyle name="60% - 强调文字颜色 3 2 3 5 2" xfId="15973"/>
    <cellStyle name="标题 4 2 3" xfId="15974"/>
    <cellStyle name="60% - 强调文字颜色 3 2 3 5 2 2" xfId="15975"/>
    <cellStyle name="标题 4 2 3 2" xfId="15976"/>
    <cellStyle name="60% - 强调文字颜色 6 5 5 2 2 2" xfId="15977"/>
    <cellStyle name="60% - 强调文字颜色 3 2 3 6" xfId="15978"/>
    <cellStyle name="60% - 强调文字颜色 3 3 2 2 2 2 2" xfId="15979"/>
    <cellStyle name="常规 2 5 2" xfId="15980"/>
    <cellStyle name="输出 2 6 4" xfId="15981"/>
    <cellStyle name="60% - 强调文字颜色 3 3 2 2 2 2 2 2" xfId="15982"/>
    <cellStyle name="常规 2 5 2 2" xfId="15983"/>
    <cellStyle name="输出 2 6 4 2" xfId="15984"/>
    <cellStyle name="差 3 2 3 2 2" xfId="15985"/>
    <cellStyle name="输入 2 3 3 4 2" xfId="15986"/>
    <cellStyle name="计算 3 2 3 6" xfId="15987"/>
    <cellStyle name="60% - 强调文字颜色 3 3 2 2 3" xfId="15988"/>
    <cellStyle name="差 3 2 3 2 2 2 2" xfId="15989"/>
    <cellStyle name="常规 3 5 2" xfId="15990"/>
    <cellStyle name="60% - 强调文字颜色 3 3 2 2 3 2 2" xfId="15991"/>
    <cellStyle name="输出 3 6 4" xfId="15992"/>
    <cellStyle name="常规 2 2 3 6 2" xfId="15993"/>
    <cellStyle name="差 3 2 3 2 3" xfId="15994"/>
    <cellStyle name="输入 2 3 3 4 3" xfId="15995"/>
    <cellStyle name="计算 3 2 3 7" xfId="15996"/>
    <cellStyle name="60% - 强调文字颜色 3 3 2 2 4" xfId="15997"/>
    <cellStyle name="60% - 强调文字颜色 3 3 2 3 2 2" xfId="15998"/>
    <cellStyle name="60% - 强调文字颜色 3 3 2 4 2 2" xfId="15999"/>
    <cellStyle name="60% - 强调文字颜色 3 3 2 4 2 2 2" xfId="16000"/>
    <cellStyle name="60% - 强调文字颜色 3 3 2 5" xfId="16001"/>
    <cellStyle name="注释 2 3 4 3 2 2" xfId="16002"/>
    <cellStyle name="60% - 强调文字颜色 3 3 2 5 2" xfId="16003"/>
    <cellStyle name="警告文本 2 2 6 5" xfId="16004"/>
    <cellStyle name="60% - 强调文字颜色 3 3 2 5 2 2" xfId="16005"/>
    <cellStyle name="差 3 2 4 2 2" xfId="16006"/>
    <cellStyle name="输入 2 3 4 4 2" xfId="16007"/>
    <cellStyle name="计算 3 3 3 6" xfId="16008"/>
    <cellStyle name="标题 3 2 2 3 2 2 2" xfId="16009"/>
    <cellStyle name="60% - 强调文字颜色 3 3 3 2 3" xfId="16010"/>
    <cellStyle name="差 3 2 4 2 2 2" xfId="16011"/>
    <cellStyle name="标题 3 2 2 3 2 2 2 2" xfId="16012"/>
    <cellStyle name="60% - 强调文字颜色 3 3 3 2 3 2" xfId="16013"/>
    <cellStyle name="60% - 强调文字颜色 3 3 4 2 2 2 2" xfId="16014"/>
    <cellStyle name="汇总 2 5 2 4 3 2 2 2 2" xfId="16015"/>
    <cellStyle name="60% - 强调文字颜色 3 3 4 2 3 2" xfId="16016"/>
    <cellStyle name="60% - 强调文字颜色 3 3 4 3 2 2" xfId="16017"/>
    <cellStyle name="60% - 强调文字颜色 4 2 5 2 4" xfId="16018"/>
    <cellStyle name="链接单元格 5 3 2 2 3" xfId="16019"/>
    <cellStyle name="常规 39 2" xfId="16020"/>
    <cellStyle name="常规 44 2" xfId="16021"/>
    <cellStyle name="60% - 强调文字颜色 3 3 5 2 2 2" xfId="16022"/>
    <cellStyle name="标题 4 2 2 7 2 2" xfId="16023"/>
    <cellStyle name="60% - 强调文字颜色 4 3 4 2 4" xfId="16024"/>
    <cellStyle name="60% - 强调文字颜色 3 3 5 3" xfId="16025"/>
    <cellStyle name="标题 4 2 2 8" xfId="16026"/>
    <cellStyle name="60% - 强调文字颜色 3 3 6 2" xfId="16027"/>
    <cellStyle name="标题 4 2 3 7" xfId="16028"/>
    <cellStyle name="汇总 2 3 3 4 2 2" xfId="16029"/>
    <cellStyle name="60% - 强调文字颜色 3 4 2 2 2 2 2" xfId="16030"/>
    <cellStyle name="标题 1 3 2 2 3" xfId="16031"/>
    <cellStyle name="汇总 2 3 3 4 3" xfId="16032"/>
    <cellStyle name="60% - 强调文字颜色 3 4 2 2 2 3" xfId="16033"/>
    <cellStyle name="计算 6 3 3 5" xfId="16034"/>
    <cellStyle name="汇总 4 4 3 4" xfId="16035"/>
    <cellStyle name="60% - 强调文字颜色 3 6 3 2 2" xfId="16036"/>
    <cellStyle name="汇总 2 3 3 4 3 2" xfId="16037"/>
    <cellStyle name="60% - 强调文字颜色 3 4 2 2 2 3 2" xfId="16038"/>
    <cellStyle name="标题 1 3 2 3 3" xfId="16039"/>
    <cellStyle name="汇总 4 4 3 4 2" xfId="16040"/>
    <cellStyle name="60% - 强调文字颜色 3 6 3 2 2 2" xfId="16041"/>
    <cellStyle name="输入 2 6 4 4 2" xfId="16042"/>
    <cellStyle name="60% - 强调文字颜色 4 4 3 2 2 2" xfId="16043"/>
    <cellStyle name="计算 6 3 3 6" xfId="16044"/>
    <cellStyle name="汇总 4 4 3 5" xfId="16045"/>
    <cellStyle name="标题 3 2 2 6 2 2 2" xfId="16046"/>
    <cellStyle name="60% - 强调文字颜色 3 6 3 2 3" xfId="16047"/>
    <cellStyle name="汇总 2 3 3 4 4" xfId="16048"/>
    <cellStyle name="60% - 强调文字颜色 3 4 2 2 2 4" xfId="16049"/>
    <cellStyle name="常规 11 8 2 3 2 2" xfId="16050"/>
    <cellStyle name="差 3 3 3 2 2" xfId="16051"/>
    <cellStyle name="输入 2 4 3 4 2" xfId="16052"/>
    <cellStyle name="计算 4 2 3 6" xfId="16053"/>
    <cellStyle name="汇总 2 3 3 5" xfId="16054"/>
    <cellStyle name="60% - 强调文字颜色 3 4 2 2 3" xfId="16055"/>
    <cellStyle name="常规 11 8 2 3 2 2 2" xfId="16056"/>
    <cellStyle name="计算 6 3 4 4" xfId="16057"/>
    <cellStyle name="汇总 4 4 4 3" xfId="16058"/>
    <cellStyle name="好 2 2 4" xfId="16059"/>
    <cellStyle name="计算 4 2 3 6 2" xfId="16060"/>
    <cellStyle name="汇总 2 3 3 5 2" xfId="16061"/>
    <cellStyle name="60% - 强调文字颜色 3 4 2 2 3 2" xfId="16062"/>
    <cellStyle name="好 2 2 4 2" xfId="16063"/>
    <cellStyle name="汇总 2 3 3 5 2 2" xfId="16064"/>
    <cellStyle name="60% - 强调文字颜色 3 4 2 2 3 2 2" xfId="16065"/>
    <cellStyle name="标题 1 3 3 2 3" xfId="16066"/>
    <cellStyle name="常规 2 3 3 6 2" xfId="16067"/>
    <cellStyle name="常规 11 8 2 3 2 3" xfId="16068"/>
    <cellStyle name="计算 4 2 3 7" xfId="16069"/>
    <cellStyle name="汇总 2 3 3 6" xfId="16070"/>
    <cellStyle name="60% - 强调文字颜色 3 4 2 2 4" xfId="16071"/>
    <cellStyle name="输出 2 6 6 2" xfId="16072"/>
    <cellStyle name="汇总 2 3 7 2 2 3" xfId="16073"/>
    <cellStyle name="汇总 2 2 4 3 2 2 4" xfId="16074"/>
    <cellStyle name="常规 2 5 4 2" xfId="16075"/>
    <cellStyle name="60% - 强调文字颜色 3 4 2 3 2 2 2 2" xfId="16076"/>
    <cellStyle name="标题 1 4 2 2 3 2" xfId="16077"/>
    <cellStyle name="输出 2 2 5 12" xfId="16078"/>
    <cellStyle name="60% - 强调文字颜色 3 4 2 3 3 2 2" xfId="16079"/>
    <cellStyle name="标题 1 4 3 2 3" xfId="16080"/>
    <cellStyle name="好 3 2 4 2" xfId="16081"/>
    <cellStyle name="常规 12 4" xfId="16082"/>
    <cellStyle name="好 4 2 4" xfId="16083"/>
    <cellStyle name="强调文字颜色 4 4 4 2 2 2" xfId="16084"/>
    <cellStyle name="汇总 2 3 5 5 2" xfId="16085"/>
    <cellStyle name="60% - 强调文字颜色 3 4 2 4 3 2" xfId="16086"/>
    <cellStyle name="汇总 2 3 6 4" xfId="16087"/>
    <cellStyle name="60% - 强调文字颜色 3 4 2 5 2" xfId="16088"/>
    <cellStyle name="汇总 2 3 6 4 2" xfId="16089"/>
    <cellStyle name="60% - 强调文字颜色 3 4 2 5 2 2" xfId="16090"/>
    <cellStyle name="汇总 2 4 3 4 2 2" xfId="16091"/>
    <cellStyle name="60% - 强调文字颜色 3 4 3 2 2 2 2" xfId="16092"/>
    <cellStyle name="标题 2 3 2 2 3" xfId="16093"/>
    <cellStyle name="汇总 2 4 3 5 2" xfId="16094"/>
    <cellStyle name="标题 3 2 2 4 2 2 2 2" xfId="16095"/>
    <cellStyle name="60% - 强调文字颜色 3 4 3 2 3 2" xfId="16096"/>
    <cellStyle name="常规 11 8 2 4 2 3" xfId="16097"/>
    <cellStyle name="计算 2 6 2 5 2" xfId="16098"/>
    <cellStyle name="汇总 2 4 3 6" xfId="16099"/>
    <cellStyle name="60% - 强调文字颜色 3 4 3 2 4" xfId="16100"/>
    <cellStyle name="汇总 2 5 3 4 2 2" xfId="16101"/>
    <cellStyle name="60% - 强调文字颜色 3 4 4 2 2 2 2" xfId="16102"/>
    <cellStyle name="标题 3 3 2 2 3" xfId="16103"/>
    <cellStyle name="计算 4 4 3 6" xfId="16104"/>
    <cellStyle name="汇总 2 5 3 5" xfId="16105"/>
    <cellStyle name="汇总 2 5 2 4 4 2 2 2" xfId="16106"/>
    <cellStyle name="标题 3 2 2 4 3 2 2" xfId="16107"/>
    <cellStyle name="60% - 强调文字颜色 3 4 4 2 3" xfId="16108"/>
    <cellStyle name="汇总 2 5 3 5 2" xfId="16109"/>
    <cellStyle name="60% - 强调文字颜色 3 4 4 2 3 2" xfId="16110"/>
    <cellStyle name="汇总 2 5 4 4 2" xfId="16111"/>
    <cellStyle name="解释性文本 2 2 2 2 4" xfId="16112"/>
    <cellStyle name="60% - 强调文字颜色 3 4 4 3 2 2" xfId="16113"/>
    <cellStyle name="60% - 强调文字颜色 5 2 5 2 4" xfId="16114"/>
    <cellStyle name="链接单元格 6 3 2 2 3" xfId="16115"/>
    <cellStyle name="汇总 6 5 3 3" xfId="16116"/>
    <cellStyle name="汇总 2 6 3 4 2" xfId="16117"/>
    <cellStyle name="60% - 强调文字颜色 3 4 5 2 2 2" xfId="16118"/>
    <cellStyle name="60% - 强调文字颜色 5 3 4 2 4" xfId="16119"/>
    <cellStyle name="常规 9 8 2" xfId="16120"/>
    <cellStyle name="60% - 强调文字颜色 3 4 5 3" xfId="16121"/>
    <cellStyle name="链接单元格 3 3 2 3 2" xfId="16122"/>
    <cellStyle name="60% - 强调文字颜色 3 4 6 2" xfId="16123"/>
    <cellStyle name="计算 5 2 3 5 2" xfId="16124"/>
    <cellStyle name="汇总 3 3 3 4 2" xfId="16125"/>
    <cellStyle name="60% - 强调文字颜色 3 5 2 2 2 2" xfId="16126"/>
    <cellStyle name="汇总 2 2 2 4 3 2 2" xfId="16127"/>
    <cellStyle name="汇总 2 3 2 4 2 4" xfId="16128"/>
    <cellStyle name="标题 1 2 2 2 5" xfId="16129"/>
    <cellStyle name="60% - 强调文字颜色 3 5 2 2 2 2 2" xfId="16130"/>
    <cellStyle name="标题 1 2 2 2 5 2" xfId="16131"/>
    <cellStyle name="汇总 2 2 2 4 3 2 2 2" xfId="16132"/>
    <cellStyle name="60% - 强调文字颜色 3 5 2 2 2 2 2 2" xfId="16133"/>
    <cellStyle name="警告文本 7 3" xfId="16134"/>
    <cellStyle name="60% - 强调文字颜色 3 5 2 2 2 3" xfId="16135"/>
    <cellStyle name="60% - 强调文字颜色 4 6 3 2 2" xfId="16136"/>
    <cellStyle name="汇总 2 2 2 4 3 3" xfId="16137"/>
    <cellStyle name="60% - 强调文字颜色 3 5 2 2 2 3 2" xfId="16138"/>
    <cellStyle name="60% - 强调文字颜色 5 6 3 2 3" xfId="16139"/>
    <cellStyle name="汇总 2 2 2 4 3 3 2" xfId="16140"/>
    <cellStyle name="汇总 2 3 2 4 3 4" xfId="16141"/>
    <cellStyle name="60% - 强调文字颜色 4 6 3 2 2 2" xfId="16142"/>
    <cellStyle name="60% - 强调文字颜色 3 5 2 3 2 2" xfId="16143"/>
    <cellStyle name="60% - 强调文字颜色 3 5 2 3 2 2 2" xfId="16144"/>
    <cellStyle name="标题 4 6 2 3" xfId="16145"/>
    <cellStyle name="60% - 强调文字颜色 3 5 2 3 2 2 2 2" xfId="16146"/>
    <cellStyle name="60% - 强调文字颜色 3 5 2 4" xfId="16147"/>
    <cellStyle name="常规 2 3 2 5 2 3" xfId="16148"/>
    <cellStyle name="计算 5 2 5 5" xfId="16149"/>
    <cellStyle name="60% - 强调文字颜色 3 5 2 4 2" xfId="16150"/>
    <cellStyle name="60% - 强调文字颜色 3 5 2 4 2 2" xfId="16151"/>
    <cellStyle name="强调文字颜色 1 2 3 4" xfId="16152"/>
    <cellStyle name="60% - 强调文字颜色 3 5 2 4 2 2 2" xfId="16153"/>
    <cellStyle name="强调文字颜色 1 2 3 4 2" xfId="16154"/>
    <cellStyle name="常规 2 5 6" xfId="16155"/>
    <cellStyle name="输出 2 6 8" xfId="16156"/>
    <cellStyle name="常规 15 2 3 5" xfId="16157"/>
    <cellStyle name="常规 20 2 3 5" xfId="16158"/>
    <cellStyle name="汇总 2 2 2 7 3 2" xfId="16159"/>
    <cellStyle name="60% - 强调文字颜色 3 5 2 5 2 2" xfId="16160"/>
    <cellStyle name="强调文字颜色 1 3 3 4" xfId="16161"/>
    <cellStyle name="计算 5 3 3 5" xfId="16162"/>
    <cellStyle name="汇总 3 4 3 4" xfId="16163"/>
    <cellStyle name="60% - 强调文字颜色 3 5 3 2 2" xfId="16164"/>
    <cellStyle name="输入 2 5 4 4 2" xfId="16165"/>
    <cellStyle name="60% - 强调文字颜色 4 4 2 2 2 2" xfId="16166"/>
    <cellStyle name="计算 5 3 3 6" xfId="16167"/>
    <cellStyle name="汇总 3 4 3 5" xfId="16168"/>
    <cellStyle name="标题 3 2 2 5 2 2 2" xfId="16169"/>
    <cellStyle name="60% - 强调文字颜色 3 5 3 2 3" xfId="16170"/>
    <cellStyle name="汇总 2 2 3 4 5" xfId="16171"/>
    <cellStyle name="常规 2 4 4 6 2" xfId="16172"/>
    <cellStyle name="计算 2 7 2 5 2" xfId="16173"/>
    <cellStyle name="60% - 强调文字颜色 4 4 2 2 2 3" xfId="16174"/>
    <cellStyle name="汇总 3 4 3 6" xfId="16175"/>
    <cellStyle name="60% - 强调文字颜色 3 5 3 2 4" xfId="16176"/>
    <cellStyle name="60% - 强调文字颜色 3 5 3 3" xfId="16177"/>
    <cellStyle name="汇总 3 4 4 4" xfId="16178"/>
    <cellStyle name="60% - 强调文字颜色 3 5 3 3 2" xfId="16179"/>
    <cellStyle name="常规 11 8 2 2 2 2 3" xfId="16180"/>
    <cellStyle name="60% - 强调文字颜色 3 5 3 4" xfId="16181"/>
    <cellStyle name="60% - 强调文字颜色 3 5 4 2 2 2" xfId="16182"/>
    <cellStyle name="汇总 2 2 4 4 3 2" xfId="16183"/>
    <cellStyle name="60% - 强调文字颜色 6 2 4 2 4" xfId="16184"/>
    <cellStyle name="汇总 2 5 2 4 2 4" xfId="16185"/>
    <cellStyle name="标题 3 2 2 2 5" xfId="16186"/>
    <cellStyle name="链接单元格 4 3 3" xfId="16187"/>
    <cellStyle name="汇总 2 2 4 4 3 2 2" xfId="16188"/>
    <cellStyle name="60% - 强调文字颜色 3 5 4 2 2 2 2" xfId="16189"/>
    <cellStyle name="汇总 2 2 4 4 4" xfId="16190"/>
    <cellStyle name="标题 1 8 2" xfId="16191"/>
    <cellStyle name="60% - 强调文字颜色 4 4 2 3 2 2" xfId="16192"/>
    <cellStyle name="计算 5 4 3 6" xfId="16193"/>
    <cellStyle name="60% - 强调文字颜色 3 5 4 2 3" xfId="16194"/>
    <cellStyle name="汇总 2 2 4 4 4 2" xfId="16195"/>
    <cellStyle name="标题 1 8 2 2" xfId="16196"/>
    <cellStyle name="60% - 强调文字颜色 3 5 4 2 3 2" xfId="16197"/>
    <cellStyle name="60% - 强调文字颜色 4 4 2 3 2 2 2" xfId="16198"/>
    <cellStyle name="60% - 强调文字颜色 3 5 4 3" xfId="16199"/>
    <cellStyle name="链接单元格 3 3 3 2 2" xfId="16200"/>
    <cellStyle name="汇总 2 2 4 4 2 2 2 2 2" xfId="16201"/>
    <cellStyle name="60% - 强调文字颜色 3 5 4 3 2" xfId="16202"/>
    <cellStyle name="汇总 2 2 4 5 3 2" xfId="16203"/>
    <cellStyle name="60% - 强调文字颜色 6 2 5 2 4" xfId="16204"/>
    <cellStyle name="常规 2 4 4 2 2 3 3" xfId="16205"/>
    <cellStyle name="解释性文本 3 2 2 2 4" xfId="16206"/>
    <cellStyle name="60% - 强调文字颜色 3 5 4 3 2 2" xfId="16207"/>
    <cellStyle name="60% - 强调文字颜色 3 5 5 2 2" xfId="16208"/>
    <cellStyle name="常规 5 2 5 6" xfId="16209"/>
    <cellStyle name="60% - 强调文字颜色 3 5 5 2 2 2" xfId="16210"/>
    <cellStyle name="汇总 2 2 5 4 3 2" xfId="16211"/>
    <cellStyle name="60% - 强调文字颜色 6 3 4 2 4" xfId="16212"/>
    <cellStyle name="60% - 强调文字颜色 3 5 5 3" xfId="16213"/>
    <cellStyle name="60% - 强调文字颜色 3 5 6 2" xfId="16214"/>
    <cellStyle name="计算 2 3 2 4 2 2 2" xfId="16215"/>
    <cellStyle name="60% - 强调文字颜色 3 5 6 2 2" xfId="16216"/>
    <cellStyle name="常规 5 3 5 6" xfId="16217"/>
    <cellStyle name="计算 2 3 2 4 2 2 2 2" xfId="16218"/>
    <cellStyle name="计算 6 2 3 5" xfId="16219"/>
    <cellStyle name="汇总 4 3 3 4" xfId="16220"/>
    <cellStyle name="60% - 强调文字颜色 3 6 2 2 2" xfId="16221"/>
    <cellStyle name="汇总 2 3 2 4 3 2" xfId="16222"/>
    <cellStyle name="标题 1 2 2 3 3" xfId="16223"/>
    <cellStyle name="汇总 4 3 3 4 2" xfId="16224"/>
    <cellStyle name="60% - 强调文字颜色 3 6 2 2 2 2" xfId="16225"/>
    <cellStyle name="60% - 强调文字颜色 3 6 2 4" xfId="16226"/>
    <cellStyle name="60% - 强调文字颜色 3 6 3" xfId="16227"/>
    <cellStyle name="60% - 强调文字颜色 3 6 3 2" xfId="16228"/>
    <cellStyle name="注释 2 6 2 3 4" xfId="16229"/>
    <cellStyle name="汇总 4 4 3 6" xfId="16230"/>
    <cellStyle name="60% - 强调文字颜色 3 6 3 2 4" xfId="16231"/>
    <cellStyle name="汇总 4 4 4 4" xfId="16232"/>
    <cellStyle name="60% - 强调文字颜色 3 6 3 3 2" xfId="16233"/>
    <cellStyle name="常规 11 8 2 3 2 2 3" xfId="16234"/>
    <cellStyle name="60% - 强调文字颜色 3 6 3 4" xfId="16235"/>
    <cellStyle name="60% - 强调文字颜色 3 6 3 5" xfId="16236"/>
    <cellStyle name="标题 3 3 4 2 2" xfId="16237"/>
    <cellStyle name="60% - 强调文字颜色 3 7 2" xfId="16238"/>
    <cellStyle name="常规 3 3 12" xfId="16239"/>
    <cellStyle name="常规 4 6 3 2 3 2" xfId="16240"/>
    <cellStyle name="标题 3 3 4 3" xfId="16241"/>
    <cellStyle name="60% - 强调文字颜色 3 8" xfId="16242"/>
    <cellStyle name="标题 3 3 4 3 2" xfId="16243"/>
    <cellStyle name="60% - 强调文字颜色 3 8 2" xfId="16244"/>
    <cellStyle name="标题 3 3 4 4" xfId="16245"/>
    <cellStyle name="60% - 强调文字颜色 3 9" xfId="16246"/>
    <cellStyle name="常规 11 6 3 4" xfId="16247"/>
    <cellStyle name="60% - 强调文字颜色 4 2 2 2" xfId="16248"/>
    <cellStyle name="常规 11 6 3 4 2" xfId="16249"/>
    <cellStyle name="60% - 强调文字颜色 4 2 2 2 2" xfId="16250"/>
    <cellStyle name="60% - 强调文字颜色 5 4 2 3 4" xfId="16251"/>
    <cellStyle name="汇总 2 2 2 2 2 4 3" xfId="16252"/>
    <cellStyle name="60% - 强调文字颜色 4 2 2 2 2 2 2 2" xfId="16253"/>
    <cellStyle name="60% - 强调文字颜色 4 2 2 2 2 2 2 2 2" xfId="16254"/>
    <cellStyle name="60% - 强调文字颜色 4 2 2 2 2 3 2 2" xfId="16255"/>
    <cellStyle name="输出 2 5" xfId="16256"/>
    <cellStyle name="60% - 强调文字颜色 5 2 3 2 2 2" xfId="16257"/>
    <cellStyle name="常规 11 6 3 4 2 4" xfId="16258"/>
    <cellStyle name="60% - 强调文字颜色 4 2 2 2 2 4" xfId="16259"/>
    <cellStyle name="常规 11 6 3 4 3" xfId="16260"/>
    <cellStyle name="60% - 强调文字颜色 4 2 2 2 3" xfId="16261"/>
    <cellStyle name="常规 11 6 3 4 3 2" xfId="16262"/>
    <cellStyle name="输入 2 2 2 4 2 4" xfId="16263"/>
    <cellStyle name="60% - 强调文字颜色 4 2 2 2 3 2" xfId="16264"/>
    <cellStyle name="60% - 强调文字颜色 4 2 2 2 3 2 2" xfId="16265"/>
    <cellStyle name="60% - 强调文字颜色 5 5 2 3 4" xfId="16266"/>
    <cellStyle name="警告文本 7 2" xfId="16267"/>
    <cellStyle name="解释性文本 8 2 3" xfId="16268"/>
    <cellStyle name="60% - 强调文字颜色 4 2 2 2 3 2 2 2" xfId="16269"/>
    <cellStyle name="常规 11 6 3 4 3 3" xfId="16270"/>
    <cellStyle name="输入 2 2 2 4 2 5" xfId="16271"/>
    <cellStyle name="60% - 强调文字颜色 4 2 2 2 3 3" xfId="16272"/>
    <cellStyle name="60% - 强调文字颜色 4 2 2 2 3 3 2" xfId="16273"/>
    <cellStyle name="60% - 强调文字颜色 4 2 2 2 3 3 2 2" xfId="16274"/>
    <cellStyle name="60% - 强调文字颜色 4 2 2 2 3 4" xfId="16275"/>
    <cellStyle name="60% - 强调文字颜色 5 2 3 2 3 2" xfId="16276"/>
    <cellStyle name="汇总 6 3 3 2 2" xfId="16277"/>
    <cellStyle name="常规 11 6 3 4 4" xfId="16278"/>
    <cellStyle name="常规 11 4 10" xfId="16279"/>
    <cellStyle name="60% - 强调文字颜色 4 2 2 2 4" xfId="16280"/>
    <cellStyle name="强调文字颜色 2 5 5 2" xfId="16281"/>
    <cellStyle name="常规 11 4 10 2" xfId="16282"/>
    <cellStyle name="60% - 强调文字颜色 4 2 2 2 4 2" xfId="16283"/>
    <cellStyle name="强调文字颜色 2 5 5 2 2" xfId="16284"/>
    <cellStyle name="输出 2 2 4 6 2 4" xfId="16285"/>
    <cellStyle name="标题 10 3" xfId="16286"/>
    <cellStyle name="常规 7 5 7" xfId="16287"/>
    <cellStyle name="60% - 强调文字颜色 4 2 2 2 4 2 2" xfId="16288"/>
    <cellStyle name="常规 2 8 2 3 4" xfId="16289"/>
    <cellStyle name="常规 11 4 10 3" xfId="16290"/>
    <cellStyle name="标题 3 2 2 2 2" xfId="16291"/>
    <cellStyle name="60% - 强调文字颜色 4 2 2 2 4 3" xfId="16292"/>
    <cellStyle name="强调文字颜色 2 5 5 2 3" xfId="16293"/>
    <cellStyle name="标题 3 2 2 2 2 2" xfId="16294"/>
    <cellStyle name="60% - 强调文字颜色 4 2 2 2 4 3 2" xfId="16295"/>
    <cellStyle name="常规 2 8 2 4 4" xfId="16296"/>
    <cellStyle name="标题 11 3" xfId="16297"/>
    <cellStyle name="汇总 2 5 2 4 2 2" xfId="16298"/>
    <cellStyle name="标题 3 2 2 2 3" xfId="16299"/>
    <cellStyle name="60% - 强调文字颜色 4 2 2 2 4 4" xfId="16300"/>
    <cellStyle name="常规 11 6 3 4 5" xfId="16301"/>
    <cellStyle name="常规 11 4 11" xfId="16302"/>
    <cellStyle name="60% - 强调文字颜色 4 2 2 2 5" xfId="16303"/>
    <cellStyle name="强调文字颜色 2 5 5 3" xfId="16304"/>
    <cellStyle name="差 3 2 3" xfId="16305"/>
    <cellStyle name="常规 11 4 11 2" xfId="16306"/>
    <cellStyle name="60% - 强调文字颜色 4 2 2 2 5 2" xfId="16307"/>
    <cellStyle name="强调文字颜色 2 5 5 3 2" xfId="16308"/>
    <cellStyle name="常规 11 4 12" xfId="16309"/>
    <cellStyle name="60% - 强调文字颜色 4 2 2 2 6" xfId="16310"/>
    <cellStyle name="强调文字颜色 2 5 5 4" xfId="16311"/>
    <cellStyle name="标题 5 2 2 5 2 2" xfId="16312"/>
    <cellStyle name="常规 11 6 3 5" xfId="16313"/>
    <cellStyle name="常规 2 2 2 2 2 2 3 3 2" xfId="16314"/>
    <cellStyle name="60% - 强调文字颜色 4 2 2 3" xfId="16315"/>
    <cellStyle name="汇总 2 5 2 2 5 2" xfId="16316"/>
    <cellStyle name="常规 2 7 3 4 2 2" xfId="16317"/>
    <cellStyle name="常规 11 6 3 5 2" xfId="16318"/>
    <cellStyle name="60% - 强调文字颜色 4 2 2 3 2" xfId="16319"/>
    <cellStyle name="汇总 2 5 2 2 5 2 2" xfId="16320"/>
    <cellStyle name="汇总 2 2 6 2 4 2" xfId="16321"/>
    <cellStyle name="60% - 强调文字颜色 6 4 2 3 4" xfId="16322"/>
    <cellStyle name="汇总 2 2 3 2 2 4 3" xfId="16323"/>
    <cellStyle name="标题 3 6 2 2" xfId="16324"/>
    <cellStyle name="常规 11 4 3 4 3" xfId="16325"/>
    <cellStyle name="汇总 2 2 4 2 8" xfId="16326"/>
    <cellStyle name="标题 1 6 6" xfId="16327"/>
    <cellStyle name="计算 2 7 3 3 5" xfId="16328"/>
    <cellStyle name="60% - 强调文字颜色 4 2 2 3 2 2 2 2" xfId="16329"/>
    <cellStyle name="注释 2 2 2 13" xfId="16330"/>
    <cellStyle name="60% - 强调文字颜色 4 2 2 3 3 2" xfId="16331"/>
    <cellStyle name="常规 15 4 5" xfId="16332"/>
    <cellStyle name="常规 20 4 5" xfId="16333"/>
    <cellStyle name="常规 3 2 5 2 2 2 3" xfId="16334"/>
    <cellStyle name="60% - 强调文字颜色 4 2 2 3 3 2 2" xfId="16335"/>
    <cellStyle name="常规 11 6 3 5 4" xfId="16336"/>
    <cellStyle name="输入 2 3 5 2 2 2" xfId="16337"/>
    <cellStyle name="汇总 2 4 2 3 3 2 2 2 2" xfId="16338"/>
    <cellStyle name="60% - 强调文字颜色 4 2 2 3 4" xfId="16339"/>
    <cellStyle name="强调文字颜色 2 5 6 2" xfId="16340"/>
    <cellStyle name="60% - 强调文字颜色 4 2 2 4 2 2 2" xfId="16341"/>
    <cellStyle name="汇总 4 2 3" xfId="16342"/>
    <cellStyle name="60% - 强调文字颜色 4 2 2 4 2 2 2 2" xfId="16343"/>
    <cellStyle name="汇总 4 2 3 2" xfId="16344"/>
    <cellStyle name="60% - 强调文字颜色 4 2 2 4 3 2" xfId="16345"/>
    <cellStyle name="强调文字颜色 3 2 2 2 2 6" xfId="16346"/>
    <cellStyle name="常规 3 2 5 3 2 2 3" xfId="16347"/>
    <cellStyle name="60% - 强调文字颜色 4 2 2 4 3 2 2" xfId="16348"/>
    <cellStyle name="汇总 5 2 3" xfId="16349"/>
    <cellStyle name="常规 2 14 2 2 2 3" xfId="16350"/>
    <cellStyle name="标题 2 2 3 4" xfId="16351"/>
    <cellStyle name="60% - 强调文字颜色 4 2 2 5 2 2" xfId="16352"/>
    <cellStyle name="标题 2 2 3 4 2" xfId="16353"/>
    <cellStyle name="60% - 强调文字颜色 4 2 2 5 2 2 2" xfId="16354"/>
    <cellStyle name="链接单元格 2 6 3 3" xfId="16355"/>
    <cellStyle name="60% - 强调文字颜色 4 2 2 5 3" xfId="16356"/>
    <cellStyle name="标题 2 2 4 4" xfId="16357"/>
    <cellStyle name="60% - 强调文字颜色 4 2 2 5 3 2" xfId="16358"/>
    <cellStyle name="60% - 强调文字颜色 6 2 2 3 2 2" xfId="16359"/>
    <cellStyle name="60% - 强调文字颜色 4 2 2 5 4" xfId="16360"/>
    <cellStyle name="常规 10 2 2 4 2 2" xfId="16361"/>
    <cellStyle name="链接单元格 2 6 4 2" xfId="16362"/>
    <cellStyle name="60% - 强调文字颜色 4 2 2 6 2" xfId="16363"/>
    <cellStyle name="常规 10 2 2 4 2 2 2" xfId="16364"/>
    <cellStyle name="60% - 强调文字颜色 4 2 2 6 2 2" xfId="16365"/>
    <cellStyle name="常规 4 6 2 2 2 3" xfId="16366"/>
    <cellStyle name="标题 2 3 3 4" xfId="16367"/>
    <cellStyle name="常规 10 2 2 4 3" xfId="16368"/>
    <cellStyle name="常规 3 4 7 2" xfId="16369"/>
    <cellStyle name="链接单元格 2 6 5" xfId="16370"/>
    <cellStyle name="60% - 强调文字颜色 4 2 2 7" xfId="16371"/>
    <cellStyle name="注释 2 3 5 2 2 4" xfId="16372"/>
    <cellStyle name="60% - 强调文字颜色 4 5 4 2 2" xfId="16373"/>
    <cellStyle name="常规 11 5 2 2 2 4 3 2" xfId="16374"/>
    <cellStyle name="检查单元格 2 4 3 2 2" xfId="16375"/>
    <cellStyle name="60% - 强调文字颜色 4 2 3" xfId="16376"/>
    <cellStyle name="汇总 2 2 3 4 3 4" xfId="16377"/>
    <cellStyle name="60% - 强调文字颜色 4 5 4 2 2 2" xfId="16378"/>
    <cellStyle name="常规 11 6 4 4" xfId="16379"/>
    <cellStyle name="检查单元格 2 6 2 2 3" xfId="16380"/>
    <cellStyle name="输入 2 2 2 2 7 5" xfId="16381"/>
    <cellStyle name="60% - 强调文字颜色 4 2 3 2" xfId="16382"/>
    <cellStyle name="常规 11 6 4 4 3" xfId="16383"/>
    <cellStyle name="标题 3 2 3 2 2 2 2" xfId="16384"/>
    <cellStyle name="60% - 强调文字颜色 4 2 3 2 3" xfId="16385"/>
    <cellStyle name="常规 11 6 4 4 4" xfId="16386"/>
    <cellStyle name="60% - 强调文字颜色 4 2 3 2 4" xfId="16387"/>
    <cellStyle name="60% - 强调文字颜色 4 2 3 4 3 2" xfId="16388"/>
    <cellStyle name="60% - 强调文字颜色 4 2 3 4 4" xfId="16389"/>
    <cellStyle name="常规 11 6 4 7" xfId="16390"/>
    <cellStyle name="60% - 强调文字颜色 4 2 3 5" xfId="16391"/>
    <cellStyle name="注释 2 3 5 2 3 2" xfId="16392"/>
    <cellStyle name="常规 10 2 2 5 2" xfId="16393"/>
    <cellStyle name="60% - 强调文字颜色 4 2 3 6" xfId="16394"/>
    <cellStyle name="60% - 强调文字颜色 4 2 4 2 3 2" xfId="16395"/>
    <cellStyle name="60% - 强调文字颜色 4 2 5 2 2 2" xfId="16396"/>
    <cellStyle name="标题 5 3 5" xfId="16397"/>
    <cellStyle name="60% - 强调文字颜色 4 2 5 2 2 2 2" xfId="16398"/>
    <cellStyle name="汇总 2 2 2 2 10" xfId="16399"/>
    <cellStyle name="常规 11 6 6 5" xfId="16400"/>
    <cellStyle name="60% - 强调文字颜色 4 2 5 3" xfId="16401"/>
    <cellStyle name="差 2 2 4 3 2" xfId="16402"/>
    <cellStyle name="60% - 强调文字颜色 4 2 6 2 2" xfId="16403"/>
    <cellStyle name="输出 2 3 2 6 2 3 2" xfId="16404"/>
    <cellStyle name="60% - 强调文字颜色 6 2 2 5 3" xfId="16405"/>
    <cellStyle name="汇总 2 2 11 2 3 2" xfId="16406"/>
    <cellStyle name="60% - 强调文字颜色 4 2 6 2 2 2" xfId="16407"/>
    <cellStyle name="60% - 强调文字颜色 4 3 2 2 2 4" xfId="16408"/>
    <cellStyle name="60% - 强调文字颜色 5 3 3 2 2 2" xfId="16409"/>
    <cellStyle name="差 4 2 3 2 2" xfId="16410"/>
    <cellStyle name="输入 3 3 3 4 2" xfId="16411"/>
    <cellStyle name="60% - 强调文字颜色 4 3 2 2 3" xfId="16412"/>
    <cellStyle name="标题 4 2 2 5 2 2" xfId="16413"/>
    <cellStyle name="常规 2 12 5 2" xfId="16414"/>
    <cellStyle name="常规 3 2 3 6 2" xfId="16415"/>
    <cellStyle name="差 4 2 3 2 3" xfId="16416"/>
    <cellStyle name="强调文字颜色 3 5 5 2" xfId="16417"/>
    <cellStyle name="60% - 强调文字颜色 4 3 2 2 4" xfId="16418"/>
    <cellStyle name="汇总 2 4 2 2 3 2 2 2" xfId="16419"/>
    <cellStyle name="常规 11 7 3 5" xfId="16420"/>
    <cellStyle name="60% - 强调文字颜色 4 3 2 3" xfId="16421"/>
    <cellStyle name="差 2 4 5" xfId="16422"/>
    <cellStyle name="汇总 2 5 2 3 5 2" xfId="16423"/>
    <cellStyle name="常规 2 7 3 5 2 2" xfId="16424"/>
    <cellStyle name="60% - 强调文字颜色 6 3 5 3" xfId="16425"/>
    <cellStyle name="60% - 强调文字颜色 4 3 2 3 3 2" xfId="16426"/>
    <cellStyle name="链接单元格 3 2 3 2 2 3" xfId="16427"/>
    <cellStyle name="差 4 2 3 3 2 2" xfId="16428"/>
    <cellStyle name="常规 19 2 4 2 3" xfId="16429"/>
    <cellStyle name="常规 24 2 4 2 3" xfId="16430"/>
    <cellStyle name="标题 4 2 2 5 3 2" xfId="16431"/>
    <cellStyle name="常规 2 12 6 2" xfId="16432"/>
    <cellStyle name="常规 3 2 3 7 2" xfId="16433"/>
    <cellStyle name="输入 2 3 6 2 2 2" xfId="16434"/>
    <cellStyle name="差 4 2 3 3 3" xfId="16435"/>
    <cellStyle name="强调文字颜色 3 5 6 2" xfId="16436"/>
    <cellStyle name="60% - 强调文字颜色 4 3 2 3 4" xfId="16437"/>
    <cellStyle name="60% - 强调文字颜色 6 4 4 3" xfId="16438"/>
    <cellStyle name="60% - 强调文字颜色 4 3 2 4 2 2" xfId="16439"/>
    <cellStyle name="60% - 强调文字颜色 5 2 2 3 2" xfId="16440"/>
    <cellStyle name="链接单元格 3 6 3" xfId="16441"/>
    <cellStyle name="60% - 强调文字颜色 4 3 2 5" xfId="16442"/>
    <cellStyle name="注释 2 3 5 3 2 2" xfId="16443"/>
    <cellStyle name="60% - 强调文字颜色 5 2 2 3 2 2" xfId="16444"/>
    <cellStyle name="60% - 强调文字颜色 4 3 2 5 2" xfId="16445"/>
    <cellStyle name="60% - 强调文字颜色 6 5 4 3" xfId="16446"/>
    <cellStyle name="60% - 强调文字颜色 4 3 2 5 2 2" xfId="16447"/>
    <cellStyle name="60% - 强调文字颜色 5 2 2 3 2 2 2" xfId="16448"/>
    <cellStyle name="60% - 强调文字颜色 4 3 3 2 2" xfId="16449"/>
    <cellStyle name="差 4 2 4 2 2" xfId="16450"/>
    <cellStyle name="标题 3 2 3 3 2 2 2" xfId="16451"/>
    <cellStyle name="60% - 强调文字颜色 4 3 3 2 3" xfId="16452"/>
    <cellStyle name="差 4 2 4 2 2 2" xfId="16453"/>
    <cellStyle name="标题 3 2 3 3 2 2 2 2" xfId="16454"/>
    <cellStyle name="60% - 强调文字颜色 4 3 3 2 3 2" xfId="16455"/>
    <cellStyle name="差 4 2 4 2 3" xfId="16456"/>
    <cellStyle name="60% - 强调文字颜色 4 3 3 2 4" xfId="16457"/>
    <cellStyle name="标题 4 2 2 6 2 2" xfId="16458"/>
    <cellStyle name="常规 3 2 4 6 2" xfId="16459"/>
    <cellStyle name="60% - 强调文字颜色 4 3 4 2 3 2" xfId="16460"/>
    <cellStyle name="60% - 强调文字颜色 4 3 5 2 2 2" xfId="16461"/>
    <cellStyle name="常规 19 2 2 2 2 2" xfId="16462"/>
    <cellStyle name="常规 24 2 2 2 2 2" xfId="16463"/>
    <cellStyle name="60% - 强调文字颜色 4 3 5 3" xfId="16464"/>
    <cellStyle name="差 2 2 5 3 2" xfId="16465"/>
    <cellStyle name="60% - 强调文字颜色 4 3 6 2" xfId="16466"/>
    <cellStyle name="输出 2 3 2 7 2 3" xfId="16467"/>
    <cellStyle name="常规 2 2 3 2 9" xfId="16468"/>
    <cellStyle name="60% - 强调文字颜色 4 3 6 2 2" xfId="16469"/>
    <cellStyle name="常规 12 2 3 6" xfId="16470"/>
    <cellStyle name="常规 2 4 4 6 2 2" xfId="16471"/>
    <cellStyle name="60% - 强调文字颜色 4 4 2 2 2 3 2" xfId="16472"/>
    <cellStyle name="60% - 强调文字颜色 5 4 3 2 2 2" xfId="16473"/>
    <cellStyle name="汇总 2 2 3 4 6" xfId="16474"/>
    <cellStyle name="常规 2 4 4 6 3" xfId="16475"/>
    <cellStyle name="60% - 强调文字颜色 4 4 2 2 2 4" xfId="16476"/>
    <cellStyle name="汇总 3 4 3 7" xfId="16477"/>
    <cellStyle name="差 4 3 3 2 2" xfId="16478"/>
    <cellStyle name="输入 3 4 3 4 2" xfId="16479"/>
    <cellStyle name="输入 2 5 4 5" xfId="16480"/>
    <cellStyle name="60% - 强调文字颜色 4 4 2 2 3" xfId="16481"/>
    <cellStyle name="60% - 强调文字颜色 4 4 2 2 3 2" xfId="16482"/>
    <cellStyle name="汇总 3 4 4 5" xfId="16483"/>
    <cellStyle name="60% - 强调文字颜色 4 4 2 2 3 2 2" xfId="16484"/>
    <cellStyle name="标题 4 2 3 5 2 2" xfId="16485"/>
    <cellStyle name="常规 3 3 3 6 2" xfId="16486"/>
    <cellStyle name="输入 2 5 4 6" xfId="16487"/>
    <cellStyle name="强调文字颜色 4 5 5 2" xfId="16488"/>
    <cellStyle name="60% - 强调文字颜色 4 4 2 2 4" xfId="16489"/>
    <cellStyle name="汇总 2 5 2 5 2 4" xfId="16490"/>
    <cellStyle name="标题 1 8 2 2 2" xfId="16491"/>
    <cellStyle name="链接单元格 5 3 3" xfId="16492"/>
    <cellStyle name="汇总 2 2 4 4 4 2 2" xfId="16493"/>
    <cellStyle name="60% - 强调文字颜色 4 4 2 3 2 2 2 2" xfId="16494"/>
    <cellStyle name="标题 1 9" xfId="16495"/>
    <cellStyle name="汇总 3 2 2 2 2 2 2" xfId="16496"/>
    <cellStyle name="输入 2 5 5 5" xfId="16497"/>
    <cellStyle name="60% - 强调文字颜色 4 4 2 3 3" xfId="16498"/>
    <cellStyle name="汇总 2 2 4 5 4" xfId="16499"/>
    <cellStyle name="标题 1 9 2" xfId="16500"/>
    <cellStyle name="汇总 3 2 2 2 2 2 2 2" xfId="16501"/>
    <cellStyle name="常规 5 15" xfId="16502"/>
    <cellStyle name="输入 2 4 2 5 2 4" xfId="16503"/>
    <cellStyle name="60% - 强调文字颜色 4 4 2 3 3 2" xfId="16504"/>
    <cellStyle name="60% - 强调文字颜色 4 4 2 3 3 2 2" xfId="16505"/>
    <cellStyle name="解释性文本 3 2 2 3 4" xfId="16506"/>
    <cellStyle name="输入 2 6 4 4 2 2" xfId="16507"/>
    <cellStyle name="60% - 强调文字颜色 4 4 3 2 2 2 2" xfId="16508"/>
    <cellStyle name="汇总 4 4 3 5 2" xfId="16509"/>
    <cellStyle name="标题 3 2 2 6 2 2 2 2" xfId="16510"/>
    <cellStyle name="标题 1 3 2 4 3" xfId="16511"/>
    <cellStyle name="输入 2 7 4 4 2" xfId="16512"/>
    <cellStyle name="60% - 强调文字颜色 4 4 4 2 2 2" xfId="16513"/>
    <cellStyle name="汇总 5 4 3 5" xfId="16514"/>
    <cellStyle name="标题 3 2 2 7 2 2 2" xfId="16515"/>
    <cellStyle name="标题 2 3 2 4 3" xfId="16516"/>
    <cellStyle name="输入 2 7 4 4 2 2" xfId="16517"/>
    <cellStyle name="60% - 强调文字颜色 4 4 4 2 2 2 2" xfId="16518"/>
    <cellStyle name="汇总 5 4 3 5 2" xfId="16519"/>
    <cellStyle name="标题 3 2 2 8 2 2 2" xfId="16520"/>
    <cellStyle name="60% - 强调文字颜色 4 4 5 2 2 2" xfId="16521"/>
    <cellStyle name="标题 3 2 3 5" xfId="16522"/>
    <cellStyle name="60% - 强调文字颜色 4 5 2" xfId="16523"/>
    <cellStyle name="标题 3 2 10 3" xfId="16524"/>
    <cellStyle name="常规 11 9 3 4" xfId="16525"/>
    <cellStyle name="标题 3 2 3 5 2" xfId="16526"/>
    <cellStyle name="60% - 强调文字颜色 4 5 2 2" xfId="16527"/>
    <cellStyle name="差 4 4 4" xfId="16528"/>
    <cellStyle name="标题 3 2 10 3 2" xfId="16529"/>
    <cellStyle name="输出 2 4 2 2 3 2 3" xfId="16530"/>
    <cellStyle name="常规 11 9 4 4" xfId="16531"/>
    <cellStyle name="好 2 2 2 2 6" xfId="16532"/>
    <cellStyle name="标题 3 2 3 6 2" xfId="16533"/>
    <cellStyle name="60% - 强调文字颜色 4 5 3 2" xfId="16534"/>
    <cellStyle name="差 4 5 4" xfId="16535"/>
    <cellStyle name="输出 2 5 2 3 3 2 2" xfId="16536"/>
    <cellStyle name="标题 3 2 3 6 3" xfId="16537"/>
    <cellStyle name="汇总 2 2 2 2 6 2 2 2 2" xfId="16538"/>
    <cellStyle name="60% - 强调文字颜色 4 5 3 3" xfId="16539"/>
    <cellStyle name="差 4 5 5" xfId="16540"/>
    <cellStyle name="检查单元格 2 2" xfId="16541"/>
    <cellStyle name="输出 2 5 2 3 3 3 2" xfId="16542"/>
    <cellStyle name="60% - 强调文字颜色 4 5 4 3" xfId="16543"/>
    <cellStyle name="链接单元格 3 4 3 2 2" xfId="16544"/>
    <cellStyle name="差 2 2 7 2 2" xfId="16545"/>
    <cellStyle name="标题 3 2 3 8" xfId="16546"/>
    <cellStyle name="60% - 强调文字颜色 4 5 5" xfId="16547"/>
    <cellStyle name="60% - 强调文字颜色 4 5 5 2" xfId="16548"/>
    <cellStyle name="60% - 强调文字颜色 5 2 3" xfId="16549"/>
    <cellStyle name="60% - 强调文字颜色 4 5 5 2 2" xfId="16550"/>
    <cellStyle name="60% - 强调文字颜色 5 2 3 2" xfId="16551"/>
    <cellStyle name="计算 8 2 3" xfId="16552"/>
    <cellStyle name="汇总 2 2 4 4 3 4" xfId="16553"/>
    <cellStyle name="60% - 强调文字颜色 4 5 5 2 2 2" xfId="16554"/>
    <cellStyle name="60% - 强调文字颜色 4 5 5 3" xfId="16555"/>
    <cellStyle name="常规 11 4 2 4 2 2 2 2 2" xfId="16556"/>
    <cellStyle name="检查单元格 3 2" xfId="16557"/>
    <cellStyle name="强调文字颜色 5 3 2 3 2 2" xfId="16558"/>
    <cellStyle name="60% - 强调文字颜色 4 5 6" xfId="16559"/>
    <cellStyle name="计算 2 3 2 5 2 2" xfId="16560"/>
    <cellStyle name="60% - 强调文字颜色 4 5 6 2" xfId="16561"/>
    <cellStyle name="输出 2 3 2 9 2 3" xfId="16562"/>
    <cellStyle name="计算 2 3 2 5 2 2 2" xfId="16563"/>
    <cellStyle name="60% - 强调文字颜色 6 2 3" xfId="16564"/>
    <cellStyle name="60% - 强调文字颜色 4 5 6 2 2" xfId="16565"/>
    <cellStyle name="常规 14 2 3 6" xfId="16566"/>
    <cellStyle name="计算 2 3 2 5 2 2 2 2" xfId="16567"/>
    <cellStyle name="60% - 强调文字颜色 4 6 2" xfId="16568"/>
    <cellStyle name="60% - 强调文字颜色 4 6 2 2" xfId="16569"/>
    <cellStyle name="注释 2 7 2 2 4" xfId="16570"/>
    <cellStyle name="差 5 4 4" xfId="16571"/>
    <cellStyle name="60% - 强调文字颜色 4 6 2 2 2" xfId="16572"/>
    <cellStyle name="汇总 2 2 2 3 3 3" xfId="16573"/>
    <cellStyle name="60% - 强调文字颜色 4 6 2 2 2 2" xfId="16574"/>
    <cellStyle name="60% - 强调文字颜色 5 5 3 2 3" xfId="16575"/>
    <cellStyle name="汇总 2 2 2 3 3 3 2" xfId="16576"/>
    <cellStyle name="60% - 强调文字颜色 4 6 2 2 3" xfId="16577"/>
    <cellStyle name="解释性文本 9 2" xfId="16578"/>
    <cellStyle name="汇总 2 2 2 3 3 4" xfId="16579"/>
    <cellStyle name="强调文字颜色 6 5 5 2" xfId="16580"/>
    <cellStyle name="60% - 强调文字颜色 4 6 2 2 4" xfId="16581"/>
    <cellStyle name="汇总 2 2 2 3 3 5" xfId="16582"/>
    <cellStyle name="60% - 强调文字颜色 4 6 3" xfId="16583"/>
    <cellStyle name="60% - 强调文字颜色 4 6 3 2" xfId="16584"/>
    <cellStyle name="注释 2 7 2 3 4" xfId="16585"/>
    <cellStyle name="差 5 5 4" xfId="16586"/>
    <cellStyle name="汇总 2 2 2 2 6 2 3 2 2" xfId="16587"/>
    <cellStyle name="60% - 强调文字颜色 4 6 3 3" xfId="16588"/>
    <cellStyle name="注释 2 7 2 3 5" xfId="16589"/>
    <cellStyle name="差 5 5 5" xfId="16590"/>
    <cellStyle name="60% - 强调文字颜色 4 6 3 5" xfId="16591"/>
    <cellStyle name="输入 2 10 2 3" xfId="16592"/>
    <cellStyle name="标题 3 3 5 2" xfId="16593"/>
    <cellStyle name="输入 2 2 3 2 3 3 2 3" xfId="16594"/>
    <cellStyle name="60% - 强调文字颜色 4 7" xfId="16595"/>
    <cellStyle name="输入 2 2 4 2 4 2 2 4" xfId="16596"/>
    <cellStyle name="输入 2 10 2 3 2" xfId="16597"/>
    <cellStyle name="标题 3 3 5 2 2" xfId="16598"/>
    <cellStyle name="60% - 强调文字颜色 4 7 2" xfId="16599"/>
    <cellStyle name="输入 2 10 2 4" xfId="16600"/>
    <cellStyle name="标题 3 3 5 3" xfId="16601"/>
    <cellStyle name="输入 2 2 3 2 3 3 2 4" xfId="16602"/>
    <cellStyle name="60% - 强调文字颜色 4 8" xfId="16603"/>
    <cellStyle name="输入 2 2 4 2 4 3 2 2" xfId="16604"/>
    <cellStyle name="60% - 强调文字颜色 4 8 2" xfId="16605"/>
    <cellStyle name="输入 2 2 4 2 4 3 2 2 2" xfId="16606"/>
    <cellStyle name="60% - 强调文字颜色 6 2 2 4 3 2 2" xfId="16607"/>
    <cellStyle name="汇总 2 2 11 2 2 2 2 2" xfId="16608"/>
    <cellStyle name="常规 6 10 3" xfId="16609"/>
    <cellStyle name="60% - 强调文字颜色 4 9" xfId="16610"/>
    <cellStyle name="输入 2 2 4 2 4 3 2 3" xfId="16611"/>
    <cellStyle name="60% - 强调文字颜色 5 10" xfId="16612"/>
    <cellStyle name="注释 2 2 2 3 8 4" xfId="16613"/>
    <cellStyle name="好 2 2 8 2 4" xfId="16614"/>
    <cellStyle name="标题 1 3 2 4 2" xfId="16615"/>
    <cellStyle name="60% - 强调文字颜色 5 2 2" xfId="16616"/>
    <cellStyle name="计算 2 2 7 2 5" xfId="16617"/>
    <cellStyle name="60% - 强调文字颜色 5 2 2 2" xfId="16618"/>
    <cellStyle name="60% - 强调文字颜色 5 2 2 2 2" xfId="16619"/>
    <cellStyle name="60% - 强调文字颜色 5 2 2 2 2 2" xfId="16620"/>
    <cellStyle name="常规 11 6 2 4 2 4" xfId="16621"/>
    <cellStyle name="计算 4 11" xfId="16622"/>
    <cellStyle name="60% - 强调文字颜色 5 5 4 3" xfId="16623"/>
    <cellStyle name="常规 2 10 4 7" xfId="16624"/>
    <cellStyle name="常规 11 5 2 3 2 4 4" xfId="16625"/>
    <cellStyle name="检查单元格 3 4 3 3" xfId="16626"/>
    <cellStyle name="60% - 强调文字颜色 5 2 2 2 2 2 2" xfId="16627"/>
    <cellStyle name="60% - 强调文字颜色 5 5 4 4" xfId="16628"/>
    <cellStyle name="常规 11 5 2 3 2 4 5" xfId="16629"/>
    <cellStyle name="检查单元格 3 4 3 4" xfId="16630"/>
    <cellStyle name="60% - 强调文字颜色 5 2 2 2 2 2 3" xfId="16631"/>
    <cellStyle name="60% - 强调文字颜色 5 2 2 2 2 2 3 2" xfId="16632"/>
    <cellStyle name="60% - 强调文字颜色 5 3 2 5 2 2" xfId="16633"/>
    <cellStyle name="60% - 强调文字颜色 5 2 2 2 2 2 4" xfId="16634"/>
    <cellStyle name="60% - 强调文字颜色 5 3 2 3 2 2 2" xfId="16635"/>
    <cellStyle name="60% - 强调文字颜色 5 2 2 2 2 4" xfId="16636"/>
    <cellStyle name="60% - 强调文字颜色 6 2 3 2 2 2" xfId="16637"/>
    <cellStyle name="60% - 强调文字颜色 5 2 2 2 3" xfId="16638"/>
    <cellStyle name="输入 4 2 3 4 2" xfId="16639"/>
    <cellStyle name="汇总 6 2 3 2" xfId="16640"/>
    <cellStyle name="60% - 强调文字颜色 5 2 2 2 3 2" xfId="16641"/>
    <cellStyle name="输入 4 2 3 4 2 2" xfId="16642"/>
    <cellStyle name="汇总 6 2 3 2 2" xfId="16643"/>
    <cellStyle name="60% - 强调文字颜色 5 2 2 2 3 3" xfId="16644"/>
    <cellStyle name="汇总 6 2 3 2 3" xfId="16645"/>
    <cellStyle name="60% - 强调文字颜色 5 2 2 2 3 4" xfId="16646"/>
    <cellStyle name="汇总 6 2 3 2 4" xfId="16647"/>
    <cellStyle name="60% - 强调文字颜色 6 2 3 2 3 2" xfId="16648"/>
    <cellStyle name="60% - 强调文字颜色 5 2 2 2 4" xfId="16649"/>
    <cellStyle name="输入 4 2 3 4 3" xfId="16650"/>
    <cellStyle name="汇总 6 2 3 3" xfId="16651"/>
    <cellStyle name="60% - 强调文字颜色 5 2 2 2 4 2" xfId="16652"/>
    <cellStyle name="汇总 6 2 3 3 2" xfId="16653"/>
    <cellStyle name="60% - 强调文字颜色 5 2 2 2 4 3" xfId="16654"/>
    <cellStyle name="汇总 6 2 3 3 3" xfId="16655"/>
    <cellStyle name="60% - 强调文字颜色 5 2 2 2 4 3 2" xfId="16656"/>
    <cellStyle name="60% - 强调文字颜色 5 2 2 2 4 4" xfId="16657"/>
    <cellStyle name="60% - 强调文字颜色 5 2 2 2 5" xfId="16658"/>
    <cellStyle name="输入 4 2 3 4 4" xfId="16659"/>
    <cellStyle name="汇总 6 2 3 4" xfId="16660"/>
    <cellStyle name="60% - 强调文字颜色 5 2 2 2 5 2" xfId="16661"/>
    <cellStyle name="汇总 6 2 3 4 2" xfId="16662"/>
    <cellStyle name="60% - 强调文字颜色 5 2 2 3" xfId="16663"/>
    <cellStyle name="60% - 强调文字颜色 5 2 2 3 3 2" xfId="16664"/>
    <cellStyle name="汇总 6 2 4 2 2" xfId="16665"/>
    <cellStyle name="60% - 强调文字颜色 5 2 2 3 4" xfId="16666"/>
    <cellStyle name="汇总 6 2 4 3" xfId="16667"/>
    <cellStyle name="60% - 强调文字颜色 5 2 2 4 3 2" xfId="16668"/>
    <cellStyle name="强调文字颜色 4 2 2 2 2 6" xfId="16669"/>
    <cellStyle name="强调文字颜色 6 2 4 2 2 2" xfId="16670"/>
    <cellStyle name="汇总 6 2 5 2 2" xfId="16671"/>
    <cellStyle name="60% - 强调文字颜色 5 2 2 4 3 2 2" xfId="16672"/>
    <cellStyle name="60% - 强调文字颜色 5 2 2 5" xfId="16673"/>
    <cellStyle name="注释 2 3 6 2 2 2" xfId="16674"/>
    <cellStyle name="60% - 强调文字颜色 5 2 2 5 2" xfId="16675"/>
    <cellStyle name="标题 1 2 3 6" xfId="16676"/>
    <cellStyle name="60% - 强调文字颜色 5 2 2 5 2 2" xfId="16677"/>
    <cellStyle name="百分比 3 3 3" xfId="16678"/>
    <cellStyle name="标题 1 2 3 6 2" xfId="16679"/>
    <cellStyle name="60% - 强调文字颜色 5 2 2 5 2 2 2" xfId="16680"/>
    <cellStyle name="60% - 强调文字颜色 5 2 2 5 3 2" xfId="16681"/>
    <cellStyle name="常规 10 2 3 6 3" xfId="16682"/>
    <cellStyle name="60% - 强调文字颜色 6 3 2 3 2 2" xfId="16683"/>
    <cellStyle name="常规 3 5 9 2" xfId="16684"/>
    <cellStyle name="60% - 强调文字颜色 5 2 2 5 4" xfId="16685"/>
    <cellStyle name="计算 2 6 3 3 3 2" xfId="16686"/>
    <cellStyle name="强调文字颜色 6 2 4 3 3" xfId="16687"/>
    <cellStyle name="60% - 强调文字颜色 5 2 2 6 2 2" xfId="16688"/>
    <cellStyle name="60% - 强调文字颜色 5 2 3 2 2 2 2" xfId="16689"/>
    <cellStyle name="60% - 强调文字颜色 5 2 3 2 2 2 2 2" xfId="16690"/>
    <cellStyle name="标题 3 2 4 2 2 2 2" xfId="16691"/>
    <cellStyle name="60% - 强调文字颜色 5 2 3 2 3" xfId="16692"/>
    <cellStyle name="输入 4 2 4 4 2" xfId="16693"/>
    <cellStyle name="汇总 6 3 3 2" xfId="16694"/>
    <cellStyle name="60% - 强调文字颜色 5 2 3 2 4" xfId="16695"/>
    <cellStyle name="汇总 6 3 3 3" xfId="16696"/>
    <cellStyle name="60% - 强调文字颜色 5 2 3 4 3 2" xfId="16697"/>
    <cellStyle name="强调文字颜色 6 2 5 2 2 2" xfId="16698"/>
    <cellStyle name="汇总 6 3 5 2 2" xfId="16699"/>
    <cellStyle name="60% - 强调文字颜色 5 2 3 4 4" xfId="16700"/>
    <cellStyle name="计算 2 6 3 4 2 2" xfId="16701"/>
    <cellStyle name="强调文字颜色 6 2 5 2 3" xfId="16702"/>
    <cellStyle name="汇总 6 3 5 3" xfId="16703"/>
    <cellStyle name="汇总 2 5 2 6 2 2 2 2" xfId="16704"/>
    <cellStyle name="60% - 强调文字颜色 5 2 4 2 3" xfId="16705"/>
    <cellStyle name="输入 4 2 5 4 2" xfId="16706"/>
    <cellStyle name="汇总 6 4 3 2" xfId="16707"/>
    <cellStyle name="60% - 强调文字颜色 5 2 5 2 2 2" xfId="16708"/>
    <cellStyle name="60% - 强调文字颜色 5 2 5 2 3" xfId="16709"/>
    <cellStyle name="链接单元格 6 3 2 2 2" xfId="16710"/>
    <cellStyle name="汇总 6 5 3 2" xfId="16711"/>
    <cellStyle name="60% - 强调文字颜色 5 2 5 2 3 2" xfId="16712"/>
    <cellStyle name="汇总 6 5 3 2 2" xfId="16713"/>
    <cellStyle name="解释性文本 2 2 3 2 2 2" xfId="16714"/>
    <cellStyle name="常规 11 4 7 3" xfId="16715"/>
    <cellStyle name="60% - 强调文字颜色 5 2 6 2 2 2" xfId="16716"/>
    <cellStyle name="解释性文本 2 2 3 4" xfId="16717"/>
    <cellStyle name="常规 2 11 5 2 3" xfId="16718"/>
    <cellStyle name="60% - 强调文字颜色 5 2 6 4" xfId="16719"/>
    <cellStyle name="强调文字颜色 3 4 5 2 3" xfId="16720"/>
    <cellStyle name="60% - 强调文字颜色 5 3 2 2 2 2" xfId="16721"/>
    <cellStyle name="60% - 强调文字颜色 5 3 2 2 2 4" xfId="16722"/>
    <cellStyle name="60% - 强调文字颜色 6 3 3 2 2 2" xfId="16723"/>
    <cellStyle name="常规 4 4 9 2" xfId="16724"/>
    <cellStyle name="60% - 强调文字颜色 5 3 2 2 3" xfId="16725"/>
    <cellStyle name="输入 4 3 3 4 2" xfId="16726"/>
    <cellStyle name="汇总 7 2 3 2" xfId="16727"/>
    <cellStyle name="差 5 2 3 2 2" xfId="16728"/>
    <cellStyle name="常规 9 2 2 2 5" xfId="16729"/>
    <cellStyle name="60% - 强调文字颜色 5 3 2 2 3 2 2" xfId="16730"/>
    <cellStyle name="解释性文本 2 2 2 5 2" xfId="16731"/>
    <cellStyle name="差 5 2 3 2 2 2 2" xfId="16732"/>
    <cellStyle name="60% - 强调文字颜色 5 3 2 2 4" xfId="16733"/>
    <cellStyle name="常规 7 8 2" xfId="16734"/>
    <cellStyle name="汇总 7 2 3 3" xfId="16735"/>
    <cellStyle name="差 5 2 3 2 3" xfId="16736"/>
    <cellStyle name="标题 4 3 2 5 2 2" xfId="16737"/>
    <cellStyle name="常规 4 2 3 6 2" xfId="16738"/>
    <cellStyle name="60% - 强调文字颜色 5 3 2 3" xfId="16739"/>
    <cellStyle name="60% - 强调文字颜色 5 3 2 5 2" xfId="16740"/>
    <cellStyle name="差 2 3 5 2 4" xfId="16741"/>
    <cellStyle name="60% - 强调文字颜色 5 3 2 3 2 2" xfId="16742"/>
    <cellStyle name="60% - 强调文字颜色 5 3 2 3 2 2 2 2" xfId="16743"/>
    <cellStyle name="60% - 强调文字颜色 5 3 2 3 3 2" xfId="16744"/>
    <cellStyle name="解释性文本 2 3 2 5" xfId="16745"/>
    <cellStyle name="链接单元格 4 2 3 2 2 3" xfId="16746"/>
    <cellStyle name="差 5 2 3 3 2 2" xfId="16747"/>
    <cellStyle name="60% - 强调文字颜色 5 3 2 3 4" xfId="16748"/>
    <cellStyle name="常规 7 9 2" xfId="16749"/>
    <cellStyle name="差 5 2 3 3 3" xfId="16750"/>
    <cellStyle name="60% - 强调文字颜色 5 3 3 2 2" xfId="16751"/>
    <cellStyle name="60% - 强调文字颜色 5 3 3 2 3" xfId="16752"/>
    <cellStyle name="汇总 7 3 3 2" xfId="16753"/>
    <cellStyle name="差 5 2 4 2 2" xfId="16754"/>
    <cellStyle name="60% - 强调文字颜色 5 3 3 2 3 2" xfId="16755"/>
    <cellStyle name="解释性文本 3 2 2 5" xfId="16756"/>
    <cellStyle name="汇总 7 3 3 2 2" xfId="16757"/>
    <cellStyle name="差 5 2 4 2 2 2" xfId="16758"/>
    <cellStyle name="60% - 强调文字颜色 5 3 3 2 4" xfId="16759"/>
    <cellStyle name="常规 8 8 2" xfId="16760"/>
    <cellStyle name="汇总 7 3 3 3" xfId="16761"/>
    <cellStyle name="差 5 2 4 2 3" xfId="16762"/>
    <cellStyle name="60% - 强调文字颜色 5 3 4 2 3" xfId="16763"/>
    <cellStyle name="汇总 7 4 3 2" xfId="16764"/>
    <cellStyle name="差 5 2 5 2 2" xfId="16765"/>
    <cellStyle name="60% - 强调文字颜色 5 3 4 2 3 2" xfId="16766"/>
    <cellStyle name="解释性文本 4 2 2 5" xfId="16767"/>
    <cellStyle name="常规 3 9" xfId="16768"/>
    <cellStyle name="60% - 强调文字颜色 5 3 6 2" xfId="16769"/>
    <cellStyle name="输出 2 4 2 4" xfId="16770"/>
    <cellStyle name="链接单元格 3 2 2 2 3 2" xfId="16771"/>
    <cellStyle name="标题 3 3 2 5 2 2" xfId="16772"/>
    <cellStyle name="60% - 强调文字颜色 5 4 2 2 2" xfId="16773"/>
    <cellStyle name="60% - 强调文字颜色 5 4 2 2 2 2" xfId="16774"/>
    <cellStyle name="60% - 强调文字颜色 5 4 2 2 2 2 2" xfId="16775"/>
    <cellStyle name="常规 4 11 4" xfId="16776"/>
    <cellStyle name="60% - 强调文字颜色 5 4 2 2 2 2 2 2" xfId="16777"/>
    <cellStyle name="60% - 强调文字颜色 5 4 2 2 2 3" xfId="16778"/>
    <cellStyle name="60% - 强调文字颜色 5 4 2 2 2 3 2" xfId="16779"/>
    <cellStyle name="60% - 强调文字颜色 5 4 2 2 2 4" xfId="16780"/>
    <cellStyle name="常规 27 3" xfId="16781"/>
    <cellStyle name="常规 32 3" xfId="16782"/>
    <cellStyle name="60% - 强调文字颜色 6 4 3 2 2 2" xfId="16783"/>
    <cellStyle name="60% - 强调文字颜色 5 4 2 2 3 2" xfId="16784"/>
    <cellStyle name="汇总 2 2 2 2 2 3 2 2" xfId="16785"/>
    <cellStyle name="常规 11 17 3" xfId="16786"/>
    <cellStyle name="汇总 2 9" xfId="16787"/>
    <cellStyle name="60% - 强调文字颜色 5 4 2 2 3 2 2" xfId="16788"/>
    <cellStyle name="汇总 2 2 2 2 2 3 2 2 2" xfId="16789"/>
    <cellStyle name="60% - 强调文字颜色 5 4 2 2 4" xfId="16790"/>
    <cellStyle name="汇总 2 2 2 2 2 3 3" xfId="16791"/>
    <cellStyle name="60% - 强调文字颜色 5 4 2 3" xfId="16792"/>
    <cellStyle name="60% - 强调文字颜色 6 3 2 5" xfId="16793"/>
    <cellStyle name="60% - 强调文字颜色 5 4 2 3 2" xfId="16794"/>
    <cellStyle name="60% - 强调文字颜色 6 3 2 5 2" xfId="16795"/>
    <cellStyle name="60% - 强调文字颜色 5 4 2 3 2 2" xfId="16796"/>
    <cellStyle name="检查单元格 2 6" xfId="16797"/>
    <cellStyle name="60% - 强调文字颜色 6 3 2 5 2 2" xfId="16798"/>
    <cellStyle name="60% - 强调文字颜色 5 4 2 3 2 2 2" xfId="16799"/>
    <cellStyle name="60% - 强调文字颜色 5 4 2 3 2 2 2 2" xfId="16800"/>
    <cellStyle name="60% - 强调文字颜色 6 3 2 6" xfId="16801"/>
    <cellStyle name="60% - 强调文字颜色 5 4 2 3 3" xfId="16802"/>
    <cellStyle name="汇总 2 2 2 2 2 4 2" xfId="16803"/>
    <cellStyle name="60% - 强调文字颜色 5 4 2 3 3 2" xfId="16804"/>
    <cellStyle name="汇总 2 2 2 2 2 4 2 2" xfId="16805"/>
    <cellStyle name="60% - 强调文字颜色 5 4 2 3 3 2 2" xfId="16806"/>
    <cellStyle name="汇总 2 2 2 2 2 4 2 2 2" xfId="16807"/>
    <cellStyle name="60% - 强调文字颜色 5 4 3 2" xfId="16808"/>
    <cellStyle name="标题 3 12" xfId="16809"/>
    <cellStyle name="注释 2 4 7 2 4" xfId="16810"/>
    <cellStyle name="60% - 强调文字颜色 5 4 3 2 2" xfId="16811"/>
    <cellStyle name="常规 2 4 4 6 3 2" xfId="16812"/>
    <cellStyle name="60% - 强调文字颜色 5 4 3 2 2 2 2" xfId="16813"/>
    <cellStyle name="60% - 强调文字颜色 5 4 3 2 3 2" xfId="16814"/>
    <cellStyle name="汇总 2 2 2 2 3 3 2 2" xfId="16815"/>
    <cellStyle name="汇总 2 2 3 5 6" xfId="16816"/>
    <cellStyle name="常规 2 4 4 7 3" xfId="16817"/>
    <cellStyle name="60% - 强调文字颜色 5 4 3 2 4" xfId="16818"/>
    <cellStyle name="汇总 2 2 2 2 3 3 3" xfId="16819"/>
    <cellStyle name="常规 3 2 2 10" xfId="16820"/>
    <cellStyle name="60% - 强调文字颜色 5 4 3 3" xfId="16821"/>
    <cellStyle name="60% - 强调文字颜色 5 4 4 2 2 2" xfId="16822"/>
    <cellStyle name="60% - 强调文字颜色 5 4 4 2 2 2 2" xfId="16823"/>
    <cellStyle name="60% - 强调文字颜色 5 4 4 2 4" xfId="16824"/>
    <cellStyle name="汇总 2 2 2 2 4 3 3" xfId="16825"/>
    <cellStyle name="60% - 强调文字颜色 5 4 4 3" xfId="16826"/>
    <cellStyle name="60% - 强调文字颜色 5 4 6 2" xfId="16827"/>
    <cellStyle name="60% - 强调文字颜色 5 5 2 2" xfId="16828"/>
    <cellStyle name="汇总 2 2 4 10" xfId="16829"/>
    <cellStyle name="常规 11 4 2 3 5 5" xfId="16830"/>
    <cellStyle name="注释 2 5 6 2 4" xfId="16831"/>
    <cellStyle name="汇总 4 2 2 4 3" xfId="16832"/>
    <cellStyle name="60% - 强调文字颜色 5 5 2 2 2" xfId="16833"/>
    <cellStyle name="汇总 2 2 4 10 2" xfId="16834"/>
    <cellStyle name="差 5 4 3 2 2" xfId="16835"/>
    <cellStyle name="60% - 强调文字颜色 5 5 2 2 3" xfId="16836"/>
    <cellStyle name="汇总 2 2 2 3 2 3 2" xfId="16837"/>
    <cellStyle name="60% - 强调文字颜色 5 5 2 2 4" xfId="16838"/>
    <cellStyle name="汇总 2 2 2 3 2 3 3" xfId="16839"/>
    <cellStyle name="警告文本 6 2" xfId="16840"/>
    <cellStyle name="60% - 强调文字颜色 5 5 2 3 2" xfId="16841"/>
    <cellStyle name="60% - 强调文字颜色 5 5 2 3 2 2 2" xfId="16842"/>
    <cellStyle name="60% - 强调文字颜色 5 5 2 3 2 2 2 2" xfId="16843"/>
    <cellStyle name="解释性文本 8 2 2" xfId="16844"/>
    <cellStyle name="60% - 强调文字颜色 5 5 2 3 3" xfId="16845"/>
    <cellStyle name="汇总 2 2 2 3 2 4 2" xfId="16846"/>
    <cellStyle name="60% - 强调文字颜色 5 5 2 3 3 2 2" xfId="16847"/>
    <cellStyle name="60% - 强调文字颜色 5 5 3" xfId="16848"/>
    <cellStyle name="60% - 强调文字颜色 5 5 3 2 2" xfId="16849"/>
    <cellStyle name="60% - 强调文字颜色 5 5 3 2 4" xfId="16850"/>
    <cellStyle name="汇总 2 2 2 3 3 3 3" xfId="16851"/>
    <cellStyle name="汇总 2 2 2 2 6 3 2 2 2" xfId="16852"/>
    <cellStyle name="60% - 强调文字颜色 5 5 3 3" xfId="16853"/>
    <cellStyle name="60% - 强调文字颜色 5 5 4 2 2" xfId="16854"/>
    <cellStyle name="60% - 强调文字颜色 5 5 4 2 3" xfId="16855"/>
    <cellStyle name="汇总 2 2 2 3 4 3 2" xfId="16856"/>
    <cellStyle name="60% - 强调文字颜色 5 5 5" xfId="16857"/>
    <cellStyle name="链接单元格 3 2 2 4 2" xfId="16858"/>
    <cellStyle name="解释性文本 2 5 2 2" xfId="16859"/>
    <cellStyle name="常规 11 4 2 3 2 2 2 2 3" xfId="16860"/>
    <cellStyle name="60% - 强调文字颜色 5 5 5 2" xfId="16861"/>
    <cellStyle name="60% - 强调文字颜色 5 5 5 4" xfId="16862"/>
    <cellStyle name="60% - 强调文字颜色 5 5 6" xfId="16863"/>
    <cellStyle name="输入 2 2 4 3 2 2 2" xfId="16864"/>
    <cellStyle name="计算 2 3 2 6 2 2" xfId="16865"/>
    <cellStyle name="60% - 强调文字颜色 5 5 6 2" xfId="16866"/>
    <cellStyle name="输入 2 2 4 3 2 2 2 2" xfId="16867"/>
    <cellStyle name="计算 2 3 2 6 2 2 2" xfId="16868"/>
    <cellStyle name="输出 2 6 2 4" xfId="16869"/>
    <cellStyle name="60% - 强调文字颜色 5 6" xfId="16870"/>
    <cellStyle name="60% - 强调文字颜色 5 6 2" xfId="16871"/>
    <cellStyle name="60% - 强调文字颜色 5 6 2 2" xfId="16872"/>
    <cellStyle name="注释 2 8 2 2 4" xfId="16873"/>
    <cellStyle name="60% - 强调文字颜色 5 6 2 2 2" xfId="16874"/>
    <cellStyle name="汇总 2 3 2 3 3 3" xfId="16875"/>
    <cellStyle name="汇总 2 3 2 3 3 3 2" xfId="16876"/>
    <cellStyle name="汇总 2 7 2 4 3" xfId="16877"/>
    <cellStyle name="60% - 强调文字颜色 5 6 2 2 2 2" xfId="16878"/>
    <cellStyle name="60% - 强调文字颜色 5 6 2 2 3" xfId="16879"/>
    <cellStyle name="汇总 2 2 2 4 2 3 2" xfId="16880"/>
    <cellStyle name="汇总 2 3 2 3 3 4" xfId="16881"/>
    <cellStyle name="60% - 强调文字颜色 5 6 2 2 4" xfId="16882"/>
    <cellStyle name="汇总 2 2 2 4 2 3 3" xfId="16883"/>
    <cellStyle name="汇总 2 3 2 3 3 5" xfId="16884"/>
    <cellStyle name="标题 5 5 2 2 2 2" xfId="16885"/>
    <cellStyle name="60% - 强调文字颜色 5 6 2 3" xfId="16886"/>
    <cellStyle name="60% - 强调文字颜色 5 6 2 3 2" xfId="16887"/>
    <cellStyle name="汇总 2 3 2 3 4 3" xfId="16888"/>
    <cellStyle name="60% - 强调文字颜色 5 6 3" xfId="16889"/>
    <cellStyle name="60% - 强调文字颜色 5 6 3 2" xfId="16890"/>
    <cellStyle name="60% - 强调文字颜色 5 6 3 2 2" xfId="16891"/>
    <cellStyle name="汇总 2 3 2 4 3 3" xfId="16892"/>
    <cellStyle name="标题 1 2 2 3 4" xfId="16893"/>
    <cellStyle name="60% - 强调文字颜色 5 6 3 2 2 2" xfId="16894"/>
    <cellStyle name="汇总 2 3 2 4 3 3 2" xfId="16895"/>
    <cellStyle name="60% - 强调文字颜色 5 6 3 2 4" xfId="16896"/>
    <cellStyle name="汇总 2 3 2 4 3 5" xfId="16897"/>
    <cellStyle name="60% - 强调文字颜色 5 6 3 3" xfId="16898"/>
    <cellStyle name="输入 2 10 3 3" xfId="16899"/>
    <cellStyle name="标题 3 3 6 2" xfId="16900"/>
    <cellStyle name="60% - 强调文字颜色 5 7" xfId="16901"/>
    <cellStyle name="输入 2 2 4 2 4 3 2 4" xfId="16902"/>
    <cellStyle name="标题 3 3 6 2 2" xfId="16903"/>
    <cellStyle name="60% - 强调文字颜色 5 7 2" xfId="16904"/>
    <cellStyle name="60% - 强调文字颜色 5 8" xfId="16905"/>
    <cellStyle name="输入 2 2 4 2 4 3 3 2" xfId="16906"/>
    <cellStyle name="60% - 强调文字颜色 5 8 2" xfId="16907"/>
    <cellStyle name="60% - 强调文字颜色 5 9" xfId="16908"/>
    <cellStyle name="60% - 强调文字颜色 6 10" xfId="16909"/>
    <cellStyle name="60% - 强调文字颜色 6 2 2 2" xfId="16910"/>
    <cellStyle name="60% - 强调文字颜色 6 2 2 2 2" xfId="16911"/>
    <cellStyle name="差 12" xfId="16912"/>
    <cellStyle name="60% - 强调文字颜色 6 2 2 2 2 2" xfId="16913"/>
    <cellStyle name="计算 2 6 3" xfId="16914"/>
    <cellStyle name="60% - 强调文字颜色 6 2 2 2 2 2 2" xfId="16915"/>
    <cellStyle name="常规 2 3 5 3" xfId="16916"/>
    <cellStyle name="输出 2 4 7 3" xfId="16917"/>
    <cellStyle name="计算 2 6 3 2" xfId="16918"/>
    <cellStyle name="60% - 强调文字颜色 6 2 2 2 2 2 2 2" xfId="16919"/>
    <cellStyle name="常规 2 3 5 3 2" xfId="16920"/>
    <cellStyle name="输出 2 4 7 3 2" xfId="16921"/>
    <cellStyle name="计算 2 6 3 2 2" xfId="16922"/>
    <cellStyle name="60% - 强调文字颜色 6 2 2 2 2 2 2 2 2" xfId="16923"/>
    <cellStyle name="计算 2 6 4" xfId="16924"/>
    <cellStyle name="60% - 强调文字颜色 6 2 2 2 2 2 3" xfId="16925"/>
    <cellStyle name="计算 2 6 4 2" xfId="16926"/>
    <cellStyle name="60% - 强调文字颜色 6 2 2 2 2 2 3 2" xfId="16927"/>
    <cellStyle name="强调文字颜色 1 2 3 2 2 3" xfId="16928"/>
    <cellStyle name="常规 2 3 6 3" xfId="16929"/>
    <cellStyle name="输出 2 4 8 3" xfId="16930"/>
    <cellStyle name="计算 2 6 5" xfId="16931"/>
    <cellStyle name="60% - 强调文字颜色 6 2 2 2 2 2 4" xfId="16932"/>
    <cellStyle name="60% - 强调文字颜色 6 3 2 3 2 2 2" xfId="16933"/>
    <cellStyle name="常规 3 5 9 2 2" xfId="16934"/>
    <cellStyle name="常规 2 4 5 3" xfId="16935"/>
    <cellStyle name="输出 2 5 7 3" xfId="16936"/>
    <cellStyle name="计算 2 7 3 2" xfId="16937"/>
    <cellStyle name="60% - 强调文字颜色 6 2 2 2 2 3 2 2" xfId="16938"/>
    <cellStyle name="60% - 强调文字颜色 6 2 2 2 3 2" xfId="16939"/>
    <cellStyle name="计算 3 6 3" xfId="16940"/>
    <cellStyle name="60% - 强调文字颜色 6 2 2 2 3 2 2" xfId="16941"/>
    <cellStyle name="常规 3 3 5 3" xfId="16942"/>
    <cellStyle name="计算 3 6 3 2" xfId="16943"/>
    <cellStyle name="60% - 强调文字颜色 6 2 2 2 3 2 2 2" xfId="16944"/>
    <cellStyle name="计算 3 6 4 2" xfId="16945"/>
    <cellStyle name="60% - 强调文字颜色 6 2 2 2 3 2 3 2" xfId="16946"/>
    <cellStyle name="强调文字颜色 1 2 4 2 2 3" xfId="16947"/>
    <cellStyle name="常规 3 3 6 3" xfId="16948"/>
    <cellStyle name="输入 10 2" xfId="16949"/>
    <cellStyle name="计算 3 6 5" xfId="16950"/>
    <cellStyle name="60% - 强调文字颜色 6 2 2 2 3 2 4" xfId="16951"/>
    <cellStyle name="60% - 强调文字颜色 6 3 2 3 3 2 2" xfId="16952"/>
    <cellStyle name="强调文字颜色 4 9" xfId="16953"/>
    <cellStyle name="计算 3 7 3" xfId="16954"/>
    <cellStyle name="60% - 强调文字颜色 6 2 2 2 3 3 2" xfId="16955"/>
    <cellStyle name="常规 10 2 2 2 4" xfId="16956"/>
    <cellStyle name="60% - 强调文字颜色 6 2 2 2 3 3 2 2" xfId="16957"/>
    <cellStyle name="常规 3 4 5 3" xfId="16958"/>
    <cellStyle name="链接单元格 2 4 6" xfId="16959"/>
    <cellStyle name="60% - 强调文字颜色 6 2 2 2 3 4" xfId="16960"/>
    <cellStyle name="计算 4 7 3" xfId="16961"/>
    <cellStyle name="汇总 2 2 4 2 3 2 3 2" xfId="16962"/>
    <cellStyle name="60% - 强调文字颜色 6 2 2 2 4 3 2" xfId="16963"/>
    <cellStyle name="计算 5 6 3" xfId="16964"/>
    <cellStyle name="汇总 2 2 4 2 3 3 2 2" xfId="16965"/>
    <cellStyle name="60% - 强调文字颜色 6 2 2 2 5 2 2" xfId="16966"/>
    <cellStyle name="60% - 强调文字颜色 6 2 2 3" xfId="16967"/>
    <cellStyle name="输出 10" xfId="16968"/>
    <cellStyle name="60% - 强调文字颜色 6 2 2 3 2" xfId="16969"/>
    <cellStyle name="输出 10 2" xfId="16970"/>
    <cellStyle name="60% - 强调文字颜色 6 2 2 3 3 2" xfId="16971"/>
    <cellStyle name="60% - 强调文字颜色 6 2 2 3 3 2 2" xfId="16972"/>
    <cellStyle name="汇总 2 2 4 2 4 2" xfId="16973"/>
    <cellStyle name="60% - 强调文字颜色 6 2 2 3 4" xfId="16974"/>
    <cellStyle name="标题 1 6 2 2" xfId="16975"/>
    <cellStyle name="常规 2 10 3 2 2 2 3" xfId="16976"/>
    <cellStyle name="60% - 强调文字颜色 6 2 2 4 2 2" xfId="16977"/>
    <cellStyle name="60% - 强调文字颜色 6 2 2 4 2 2 2" xfId="16978"/>
    <cellStyle name="好 5 2 2 2 2" xfId="16979"/>
    <cellStyle name="适中 2 10" xfId="16980"/>
    <cellStyle name="计算 6" xfId="16981"/>
    <cellStyle name="60% - 强调文字颜色 6 2 2 4 2 3 2" xfId="16982"/>
    <cellStyle name="60% - 强调文字颜色 6 2 2 4 3" xfId="16983"/>
    <cellStyle name="汇总 2 2 11 2 2 2" xfId="16984"/>
    <cellStyle name="输入 5 2 3 6 2" xfId="16985"/>
    <cellStyle name="60% - 强调文字颜色 6 2 2 4 3 2" xfId="16986"/>
    <cellStyle name="强调文字颜色 5 2 2 2 2 6" xfId="16987"/>
    <cellStyle name="汇总 2 2 11 2 2 2 2" xfId="16988"/>
    <cellStyle name="汇总 2 2 4 2 5 2" xfId="16989"/>
    <cellStyle name="60% - 强调文字颜色 6 2 2 4 4" xfId="16990"/>
    <cellStyle name="标题 1 6 3 2" xfId="16991"/>
    <cellStyle name="计算 2 7 3 3 2 2" xfId="16992"/>
    <cellStyle name="汇总 2 2 11 2 2 3" xfId="16993"/>
    <cellStyle name="注释 2 2 2 10 2" xfId="16994"/>
    <cellStyle name="60% - 强调文字颜色 6 2 2 5" xfId="16995"/>
    <cellStyle name="输出 12" xfId="16996"/>
    <cellStyle name="注释 2 3 7 2 2 2" xfId="16997"/>
    <cellStyle name="60% - 强调文字颜色 6 2 2 5 2" xfId="16998"/>
    <cellStyle name="60% - 强调文字颜色 6 2 2 5 2 2" xfId="16999"/>
    <cellStyle name="60% - 强调文字颜色 6 2 2 5 2 2 2" xfId="17000"/>
    <cellStyle name="60% - 强调文字颜色 6 2 2 5 3 2" xfId="17001"/>
    <cellStyle name="汇总 2 2 11 2 3 2 2" xfId="17002"/>
    <cellStyle name="60% - 强调文字颜色 6 4 2 3 2 2" xfId="17003"/>
    <cellStyle name="汇总 2 2 4 2 6 2" xfId="17004"/>
    <cellStyle name="60% - 强调文字颜色 6 2 2 5 4" xfId="17005"/>
    <cellStyle name="标题 1 6 4 2" xfId="17006"/>
    <cellStyle name="计算 2 7 3 3 3 2" xfId="17007"/>
    <cellStyle name="汇总 2 2 11 2 3 3" xfId="17008"/>
    <cellStyle name="注释 2 2 2 11 2" xfId="17009"/>
    <cellStyle name="标题 2 5 2 2 3 2 2" xfId="17010"/>
    <cellStyle name="60% - 强调文字颜色 6 2 2 6" xfId="17011"/>
    <cellStyle name="60% - 强调文字颜色 6 2 2 6 2" xfId="17012"/>
    <cellStyle name="60% - 强调文字颜色 6 2 2 6 2 2" xfId="17013"/>
    <cellStyle name="60% - 强调文字颜色 6 2 3 2" xfId="17014"/>
    <cellStyle name="60% - 强调文字颜色 6 2 3 2 2 2 2" xfId="17015"/>
    <cellStyle name="输出 2 7 4 2" xfId="17016"/>
    <cellStyle name="60% - 强调文字颜色 6 2 3 2 2 4" xfId="17017"/>
    <cellStyle name="常规 2 6 2 2" xfId="17018"/>
    <cellStyle name="标题 3 2 5 2 2 2 2" xfId="17019"/>
    <cellStyle name="60% - 强调文字颜色 6 2 3 2 3" xfId="17020"/>
    <cellStyle name="汇总 2 2 4 3 3 2" xfId="17021"/>
    <cellStyle name="60% - 强调文字颜色 6 2 3 2 4" xfId="17022"/>
    <cellStyle name="60% - 强调文字颜色 6 2 3 3" xfId="17023"/>
    <cellStyle name="汇总 2 2 4 3 5 2" xfId="17024"/>
    <cellStyle name="60% - 强调文字颜色 6 2 3 4 4" xfId="17025"/>
    <cellStyle name="标题 1 7 3 2" xfId="17026"/>
    <cellStyle name="计算 2 7 3 4 2 2" xfId="17027"/>
    <cellStyle name="汇总 2 2 11 3 2 3" xfId="17028"/>
    <cellStyle name="60% - 强调文字颜色 6 2 4 2 2 2 2" xfId="17029"/>
    <cellStyle name="链接单元格 4 2 3" xfId="17030"/>
    <cellStyle name="60% - 强调文字颜色 6 2 4 2 3 2" xfId="17031"/>
    <cellStyle name="60% - 强调文字颜色 6 2 5 2 3" xfId="17032"/>
    <cellStyle name="常规 2 4 4 2 2 3 2" xfId="17033"/>
    <cellStyle name="差 4 2 3 2 2 3" xfId="17034"/>
    <cellStyle name="60% - 强调文字颜色 6 2 5 4" xfId="17035"/>
    <cellStyle name="60% - 强调文字颜色 6 2 6 2" xfId="17036"/>
    <cellStyle name="60% - 强调文字颜色 6 2 6 2 2" xfId="17037"/>
    <cellStyle name="60% - 强调文字颜色 6 2 6 2 2 2" xfId="17038"/>
    <cellStyle name="解释性文本 2 2 2 2 2 4" xfId="17039"/>
    <cellStyle name="常规 3 2 3 6 2 2" xfId="17040"/>
    <cellStyle name="强调文字颜色 3 2 4" xfId="17041"/>
    <cellStyle name="输入 2 3 2 4 3 4" xfId="17042"/>
    <cellStyle name="解释性文本 3 2 3 3" xfId="17043"/>
    <cellStyle name="标题 4 2 2 5 2 2 2" xfId="17044"/>
    <cellStyle name="常规 2 12 5 2 2" xfId="17045"/>
    <cellStyle name="差 4 2 3 2 3 2" xfId="17046"/>
    <cellStyle name="输出 3 3 2 5" xfId="17047"/>
    <cellStyle name="60% - 强调文字颜色 6 2 6 3" xfId="17048"/>
    <cellStyle name="强调文字颜色 3 5 5 2 2" xfId="17049"/>
    <cellStyle name="常规 3 2 3 6 2 3" xfId="17050"/>
    <cellStyle name="强调文字颜色 3 2 5" xfId="17051"/>
    <cellStyle name="输入 2 3 2 4 3 5" xfId="17052"/>
    <cellStyle name="解释性文本 3 2 3 4" xfId="17053"/>
    <cellStyle name="常规 2 12 5 2 3" xfId="17054"/>
    <cellStyle name="60% - 强调文字颜色 6 2 6 4" xfId="17055"/>
    <cellStyle name="强调文字颜色 3 5 5 2 3" xfId="17056"/>
    <cellStyle name="标题 4 2 2 2 2" xfId="17057"/>
    <cellStyle name="60% - 强调文字颜色 6 3 2 2 2" xfId="17058"/>
    <cellStyle name="常规 3 4 9" xfId="17059"/>
    <cellStyle name="常规 10 2 2 6 3" xfId="17060"/>
    <cellStyle name="60% - 强调文字颜色 6 3 2 2 2 2" xfId="17061"/>
    <cellStyle name="常规 3 4 9 2" xfId="17062"/>
    <cellStyle name="60% - 强调文字颜色 6 3 2 2 2 2 2" xfId="17063"/>
    <cellStyle name="常规 3 4 9 2 2" xfId="17064"/>
    <cellStyle name="标题 4 4 3 4" xfId="17065"/>
    <cellStyle name="60% - 强调文字颜色 6 3 2 2 2 2 2 2" xfId="17066"/>
    <cellStyle name="常规 3 4 9 2 2 2" xfId="17067"/>
    <cellStyle name="差 6 2 3 2 2" xfId="17068"/>
    <cellStyle name="输入 5 3 3 4 2" xfId="17069"/>
    <cellStyle name="注释 5 4 2" xfId="17070"/>
    <cellStyle name="60% - 强调文字颜色 6 3 2 2 3" xfId="17071"/>
    <cellStyle name="60% - 强调文字颜色 6 3 2 2 3 2 2" xfId="17072"/>
    <cellStyle name="标题 4 4 2 5 2 2" xfId="17073"/>
    <cellStyle name="汇总 2 2 5 2 3 2" xfId="17074"/>
    <cellStyle name="60% - 强调文字颜色 6 3 2 2 4" xfId="17075"/>
    <cellStyle name="60% - 强调文字颜色 6 3 2 3" xfId="17076"/>
    <cellStyle name="计算 2 6 5 2" xfId="17077"/>
    <cellStyle name="适中 4 4 2 2" xfId="17078"/>
    <cellStyle name="强调文字颜色 1 2 3 2 3 3" xfId="17079"/>
    <cellStyle name="常规 2 3 7 3" xfId="17080"/>
    <cellStyle name="60% - 强调文字颜色 6 3 2 3 2 2 2 2" xfId="17081"/>
    <cellStyle name="常规 10 2 3 7 3" xfId="17082"/>
    <cellStyle name="60% - 强调文字颜色 6 3 2 3 3 2" xfId="17083"/>
    <cellStyle name="链接单元格 5 2 3 2 2 3" xfId="17084"/>
    <cellStyle name="注释 5 5 2 2" xfId="17085"/>
    <cellStyle name="汇总 2 2 5 2 4 2" xfId="17086"/>
    <cellStyle name="60% - 强调文字颜色 6 3 2 3 4" xfId="17087"/>
    <cellStyle name="标题 2 6 2 2" xfId="17088"/>
    <cellStyle name="60% - 强调文字颜色 6 3 2 4 2 2" xfId="17089"/>
    <cellStyle name="60% - 强调文字颜色 6 3 2 4 2 2 2" xfId="17090"/>
    <cellStyle name="适中 2 3 5 2 2 2" xfId="17091"/>
    <cellStyle name="60% - 强调文字颜色 6 3 2 4 3" xfId="17092"/>
    <cellStyle name="注释 2 2 2 3 2 2" xfId="17093"/>
    <cellStyle name="60% - 强调文字颜色 6 3 2 4 3 2" xfId="17094"/>
    <cellStyle name="注释 2 2 2 3 2 2 2" xfId="17095"/>
    <cellStyle name="60% - 强调文字颜色 6 3 3" xfId="17096"/>
    <cellStyle name="60% - 强调文字颜色 6 3 3 2 2" xfId="17097"/>
    <cellStyle name="常规 4 4 9" xfId="17098"/>
    <cellStyle name="60% - 强调文字颜色 6 3 3 2 2 2 2" xfId="17099"/>
    <cellStyle name="常规 4 4 9 2 2" xfId="17100"/>
    <cellStyle name="60% - 强调文字颜色 6 3 3 2 3" xfId="17101"/>
    <cellStyle name="60% - 强调文字颜色 6 3 3 2 3 2" xfId="17102"/>
    <cellStyle name="汇总 2 2 5 3 3 2" xfId="17103"/>
    <cellStyle name="60% - 强调文字颜色 6 3 3 2 4" xfId="17104"/>
    <cellStyle name="60% - 强调文字颜色 6 3 4 2 2 2 2" xfId="17105"/>
    <cellStyle name="60% - 强调文字颜色 6 3 4 2 3" xfId="17106"/>
    <cellStyle name="60% - 强调文字颜色 6 3 4 2 3 2" xfId="17107"/>
    <cellStyle name="60% - 强调文字颜色 6 3 5 2 2 2" xfId="17108"/>
    <cellStyle name="60% - 强调文字颜色 6 3 5 4" xfId="17109"/>
    <cellStyle name="60% - 强调文字颜色 6 3 6 2" xfId="17110"/>
    <cellStyle name="输出 3 4 2 4" xfId="17111"/>
    <cellStyle name="链接单元格 3 2 3 2 3 2" xfId="17112"/>
    <cellStyle name="60% - 强调文字颜色 6 3 6 2 2" xfId="17113"/>
    <cellStyle name="常规 7 4 9" xfId="17114"/>
    <cellStyle name="输出 3 4 2 4 2" xfId="17115"/>
    <cellStyle name="标题 3 4 2 5 2 2" xfId="17116"/>
    <cellStyle name="60% - 强调文字颜色 6 4 2 2 2" xfId="17117"/>
    <cellStyle name="常规 12 3 7" xfId="17118"/>
    <cellStyle name="60% - 强调文字颜色 6 4 2 2 2 2" xfId="17119"/>
    <cellStyle name="常规 12 3 7 2" xfId="17120"/>
    <cellStyle name="60% - 强调文字颜色 6 4 2 2 2 2 2" xfId="17121"/>
    <cellStyle name="60% - 强调文字颜色 6 4 2 2 2 2 2 2" xfId="17122"/>
    <cellStyle name="60% - 强调文字颜色 6 4 2 2 2 3" xfId="17123"/>
    <cellStyle name="常规 12 3 7 3" xfId="17124"/>
    <cellStyle name="60% - 强调文字颜色 6 4 2 2 2 3 2" xfId="17125"/>
    <cellStyle name="60% - 强调文字颜色 6 4 2 2 2 4" xfId="17126"/>
    <cellStyle name="60% - 强调文字颜色 6 4 2 2 3 2" xfId="17127"/>
    <cellStyle name="汇总 2 2 3 2 2 3 2 2" xfId="17128"/>
    <cellStyle name="常规 12 3 8 2" xfId="17129"/>
    <cellStyle name="60% - 强调文字颜色 6 4 2 2 3 2 2" xfId="17130"/>
    <cellStyle name="汇总 2 2 3 2 2 3 2 2 2" xfId="17131"/>
    <cellStyle name="汇总 2 2 6 2 3 2" xfId="17132"/>
    <cellStyle name="60% - 强调文字颜色 6 4 2 2 4" xfId="17133"/>
    <cellStyle name="汇总 2 2 3 2 2 3 3" xfId="17134"/>
    <cellStyle name="常规 12 3 9" xfId="17135"/>
    <cellStyle name="60% - 强调文字颜色 6 4 2 3 2" xfId="17136"/>
    <cellStyle name="60% - 强调文字颜色 6 4 2 3 2 2 2" xfId="17137"/>
    <cellStyle name="常规 6 2 3 3 2" xfId="17138"/>
    <cellStyle name="常规 11 4 6 2 2 4" xfId="17139"/>
    <cellStyle name="60% - 强调文字颜色 6 4 2 3 2 2 2 2" xfId="17140"/>
    <cellStyle name="60% - 强调文字颜色 6 4 2 3 3" xfId="17141"/>
    <cellStyle name="汇总 2 2 3 2 2 4 2" xfId="17142"/>
    <cellStyle name="60% - 强调文字颜色 6 4 2 3 3 2" xfId="17143"/>
    <cellStyle name="汇总 2 2 3 2 2 4 2 2" xfId="17144"/>
    <cellStyle name="输入 2 2 10 4" xfId="17145"/>
    <cellStyle name="60% - 强调文字颜色 6 4 2 3 3 2 2" xfId="17146"/>
    <cellStyle name="汇总 2 2 3 2 2 4 2 2 2" xfId="17147"/>
    <cellStyle name="标题 3 4 2 6" xfId="17148"/>
    <cellStyle name="60% - 强调文字颜色 6 4 3" xfId="17149"/>
    <cellStyle name="百分比 2 2 8 2 2 2" xfId="17150"/>
    <cellStyle name="60% - 强调文字颜色 6 4 3 2 2" xfId="17151"/>
    <cellStyle name="常规 27 3 2" xfId="17152"/>
    <cellStyle name="常规 32 3 2" xfId="17153"/>
    <cellStyle name="60% - 强调文字颜色 6 4 3 2 2 2 2" xfId="17154"/>
    <cellStyle name="60% - 强调文字颜色 6 4 3 2 3 2" xfId="17155"/>
    <cellStyle name="汇总 2 2 3 2 3 3 2 2" xfId="17156"/>
    <cellStyle name="常规 28 3" xfId="17157"/>
    <cellStyle name="常规 33 3" xfId="17158"/>
    <cellStyle name="汇总 2 2 6 3 3 2" xfId="17159"/>
    <cellStyle name="60% - 强调文字颜色 6 4 3 2 4" xfId="17160"/>
    <cellStyle name="汇总 2 2 3 2 3 3 3" xfId="17161"/>
    <cellStyle name="60% - 强调文字颜色 6 4 3 3" xfId="17162"/>
    <cellStyle name="常规 2 4 4 6 5" xfId="17163"/>
    <cellStyle name="常规 11 4 2 6 3" xfId="17164"/>
    <cellStyle name="60% - 强调文字颜色 6 4 4 2 2 2" xfId="17165"/>
    <cellStyle name="常规 14 3 7 2" xfId="17166"/>
    <cellStyle name="常规 11 4 2 6 3 2" xfId="17167"/>
    <cellStyle name="60% - 强调文字颜色 6 4 4 2 2 2 2" xfId="17168"/>
    <cellStyle name="60% - 强调文字颜色 6 4 4 2 3" xfId="17169"/>
    <cellStyle name="汇总 2 2 3 2 4 3 2" xfId="17170"/>
    <cellStyle name="常规 14 3 8" xfId="17171"/>
    <cellStyle name="常规 2 4 4 7 5" xfId="17172"/>
    <cellStyle name="汇总 2 2 2 2 3 3 2 4" xfId="17173"/>
    <cellStyle name="常规 11 4 2 7 3" xfId="17174"/>
    <cellStyle name="60% - 强调文字颜色 6 4 4 2 3 2" xfId="17175"/>
    <cellStyle name="汇总 2 2 3 2 4 3 2 2" xfId="17176"/>
    <cellStyle name="常规 14 3 8 2" xfId="17177"/>
    <cellStyle name="60% - 强调文字颜色 6 4 4 2 4" xfId="17178"/>
    <cellStyle name="汇总 2 2 3 2 4 3 3" xfId="17179"/>
    <cellStyle name="常规 14 3 9" xfId="17180"/>
    <cellStyle name="60% - 强调文字颜色 6 4 5 2 2" xfId="17181"/>
    <cellStyle name="常规 11 5 2 6 3" xfId="17182"/>
    <cellStyle name="60% - 强调文字颜色 6 4 5 2 2 2" xfId="17183"/>
    <cellStyle name="60% - 强调文字颜色 6 4 6 2" xfId="17184"/>
    <cellStyle name="60% - 强调文字颜色 6 4 6 2 2" xfId="17185"/>
    <cellStyle name="60% - 强调文字颜色 6 5 2" xfId="17186"/>
    <cellStyle name="60% - 强调文字颜色 6 5 2 2" xfId="17187"/>
    <cellStyle name="汇总 5 2 2 4 3" xfId="17188"/>
    <cellStyle name="常规 11 5 2 3 5 5" xfId="17189"/>
    <cellStyle name="计算 2 2 2 2 2 2 2 2 2" xfId="17190"/>
    <cellStyle name="60% - 强调文字颜色 6 5 2 2 2" xfId="17191"/>
    <cellStyle name="常规 12 2 2 6 3" xfId="17192"/>
    <cellStyle name="60% - 强调文字颜色 6 5 2 2 2 2" xfId="17193"/>
    <cellStyle name="60% - 强调文字颜色 6 5 2 2 2 4" xfId="17194"/>
    <cellStyle name="60% - 强调文字颜色 6 5 2 2 3" xfId="17195"/>
    <cellStyle name="汇总 2 2 3 3 2 3 2" xfId="17196"/>
    <cellStyle name="60% - 强调文字颜色 6 5 2 2 3 2" xfId="17197"/>
    <cellStyle name="汇总 2 2 3 3 2 3 2 2" xfId="17198"/>
    <cellStyle name="汇总 2 2 7 2 3 2" xfId="17199"/>
    <cellStyle name="60% - 强调文字颜色 6 5 2 2 4" xfId="17200"/>
    <cellStyle name="汇总 2 2 3 3 2 3 3" xfId="17201"/>
    <cellStyle name="60% - 强调文字颜色 6 5 2 3 2" xfId="17202"/>
    <cellStyle name="60% - 强调文字颜色 6 5 2 3 2 2" xfId="17203"/>
    <cellStyle name="60% - 强调文字颜色 6 5 2 3 2 2 2" xfId="17204"/>
    <cellStyle name="常规 5 2 3 5" xfId="17205"/>
    <cellStyle name="60% - 强调文字颜色 6 5 2 3 2 2 2 2" xfId="17206"/>
    <cellStyle name="60% - 强调文字颜色 6 5 2 3 3" xfId="17207"/>
    <cellStyle name="汇总 2 2 3 3 2 4 2" xfId="17208"/>
    <cellStyle name="60% - 强调文字颜色 6 5 2 3 3 2" xfId="17209"/>
    <cellStyle name="60% - 强调文字颜色 6 5 2 3 3 2 2" xfId="17210"/>
    <cellStyle name="常规 5 3 3 5" xfId="17211"/>
    <cellStyle name="60% - 强调文字颜色 6 5 2 3 4" xfId="17212"/>
    <cellStyle name="标题 4 6 2 2" xfId="17213"/>
    <cellStyle name="60% - 强调文字颜色 6 5 2 4 2 2 2" xfId="17214"/>
    <cellStyle name="常规 2 6 2 5 2 4" xfId="17215"/>
    <cellStyle name="60% - 强调文字颜色 6 5 2 4 3" xfId="17216"/>
    <cellStyle name="注释 2 2 4 3 2 2" xfId="17217"/>
    <cellStyle name="60% - 强调文字颜色 6 5 2 4 3 2" xfId="17218"/>
    <cellStyle name="注释 2 2 4 3 2 2 2" xfId="17219"/>
    <cellStyle name="强调文字颜色 5 5 2 3 2 2 3" xfId="17220"/>
    <cellStyle name="常规 4 4 9 2 2 2" xfId="17221"/>
    <cellStyle name="60% - 强调文字颜色 6 5 3" xfId="17222"/>
    <cellStyle name="60% - 强调文字颜色 6 5 3 2" xfId="17223"/>
    <cellStyle name="60% - 强调文字颜色 6 5 3 2 2" xfId="17224"/>
    <cellStyle name="60% - 强调文字颜色 6 5 3 2 3" xfId="17225"/>
    <cellStyle name="汇总 2 2 3 3 3 3 2" xfId="17226"/>
    <cellStyle name="60% - 强调文字颜色 6 5 3 2 3 2" xfId="17227"/>
    <cellStyle name="60% - 强调文字颜色 6 5 3 2 4" xfId="17228"/>
    <cellStyle name="60% - 强调文字颜色 6 5 3 3" xfId="17229"/>
    <cellStyle name="60% - 强调文字颜色 6 5 4 2 2" xfId="17230"/>
    <cellStyle name="60% - 强调文字颜色 6 5 4 2 3" xfId="17231"/>
    <cellStyle name="60% - 强调文字颜色 6 5 4 4" xfId="17232"/>
    <cellStyle name="60% - 强调文字颜色 6 5 5" xfId="17233"/>
    <cellStyle name="计算 2 3 2 3 2 2 3" xfId="17234"/>
    <cellStyle name="链接单元格 3 2 3 4 2" xfId="17235"/>
    <cellStyle name="解释性文本 3 5 2 2" xfId="17236"/>
    <cellStyle name="常规 11 4 2 3 2 3 2 2 3" xfId="17237"/>
    <cellStyle name="60% - 强调文字颜色 6 5 5 2" xfId="17238"/>
    <cellStyle name="强调文字颜色 3 3 2 3 2 5" xfId="17239"/>
    <cellStyle name="60% - 强调文字颜色 6 5 5 2 2" xfId="17240"/>
    <cellStyle name="输入 2 2 3 2 4 2 2 2 2" xfId="17241"/>
    <cellStyle name="60% - 强调文字颜色 6 5 5 4" xfId="17242"/>
    <cellStyle name="60% - 强调文字颜色 6 5 6" xfId="17243"/>
    <cellStyle name="计算 2 3 2 3 2 2 4" xfId="17244"/>
    <cellStyle name="输入 2 2 4 3 3 2 2" xfId="17245"/>
    <cellStyle name="计算 2 3 2 7 2 2" xfId="17246"/>
    <cellStyle name="60% - 强调文字颜色 6 5 6 2" xfId="17247"/>
    <cellStyle name="计算 2 3 2 7 2 2 2" xfId="17248"/>
    <cellStyle name="输出 3 6 2 4" xfId="17249"/>
    <cellStyle name="警告文本 2 9" xfId="17250"/>
    <cellStyle name="60% - 强调文字颜色 6 5 6 2 2" xfId="17251"/>
    <cellStyle name="60% - 强调文字颜色 6 6" xfId="17252"/>
    <cellStyle name="60% - 强调文字颜色 6 6 2" xfId="17253"/>
    <cellStyle name="标题 4 5 2 2 2 3" xfId="17254"/>
    <cellStyle name="常规 11 4 2 10" xfId="17255"/>
    <cellStyle name="60% - 强调文字颜色 6 6 2 2" xfId="17256"/>
    <cellStyle name="注释 2 9 2 2 4" xfId="17257"/>
    <cellStyle name="常规 11 4 2 10 2" xfId="17258"/>
    <cellStyle name="60% - 强调文字颜色 6 6 2 2 2" xfId="17259"/>
    <cellStyle name="汇总 2 4 2 3 3 3" xfId="17260"/>
    <cellStyle name="常规 11 4 2 10 3" xfId="17261"/>
    <cellStyle name="60% - 强调文字颜色 6 6 2 2 3" xfId="17262"/>
    <cellStyle name="汇总 2 2 3 4 2 3 2" xfId="17263"/>
    <cellStyle name="汇总 2 4 2 3 3 4" xfId="17264"/>
    <cellStyle name="汇总 2 2 8 2 3 2" xfId="17265"/>
    <cellStyle name="60% - 强调文字颜色 6 6 2 2 4" xfId="17266"/>
    <cellStyle name="汇总 2 2 3 4 2 3 3" xfId="17267"/>
    <cellStyle name="汇总 2 4 2 3 3 5" xfId="17268"/>
    <cellStyle name="常规 11 4 2 11" xfId="17269"/>
    <cellStyle name="60% - 强调文字颜色 6 6 2 3" xfId="17270"/>
    <cellStyle name="60% - 强调文字颜色 6 6 2 3 2" xfId="17271"/>
    <cellStyle name="汇总 2 4 2 3 4 3" xfId="17272"/>
    <cellStyle name="60% - 强调文字颜色 6 6 3" xfId="17273"/>
    <cellStyle name="60% - 强调文字颜色 6 6 3 2" xfId="17274"/>
    <cellStyle name="60% - 强调文字颜色 6 6 3 2 3" xfId="17275"/>
    <cellStyle name="汇总 2 4 2 4 3 4" xfId="17276"/>
    <cellStyle name="60% - 强调文字颜色 6 6 3 2 4" xfId="17277"/>
    <cellStyle name="汇总 2 4 2 4 3 5" xfId="17278"/>
    <cellStyle name="60% - 强调文字颜色 6 6 3 3" xfId="17279"/>
    <cellStyle name="计算 3 2 3 2 2 2" xfId="17280"/>
    <cellStyle name="60% - 强调文字颜色 6 7" xfId="17281"/>
    <cellStyle name="常规 11 4 5 2 2 5" xfId="17282"/>
    <cellStyle name="计算 2 2 2 2 2 4 2" xfId="17283"/>
    <cellStyle name="计算 3 2 3 2 2 2 2" xfId="17284"/>
    <cellStyle name="60% - 强调文字颜色 6 7 2" xfId="17285"/>
    <cellStyle name="计算 3 2 3 2 2 3" xfId="17286"/>
    <cellStyle name="60% - 强调文字颜色 6 8" xfId="17287"/>
    <cellStyle name="60% - 强调文字颜色 6 8 2" xfId="17288"/>
    <cellStyle name="计算 3 2 3 2 2 4" xfId="17289"/>
    <cellStyle name="60% - 强调文字颜色 6 9" xfId="17290"/>
    <cellStyle name="常规 6 4 2 2 3" xfId="17291"/>
    <cellStyle name="百分比 2 10 2 2 2" xfId="17292"/>
    <cellStyle name="警告文本 2 2 3 2 5" xfId="17293"/>
    <cellStyle name="百分比 2 10 3" xfId="17294"/>
    <cellStyle name="输入 2 13 4" xfId="17295"/>
    <cellStyle name="汇总 2 6 3 3 2 2 2" xfId="17296"/>
    <cellStyle name="注释 2 2 3 3 6" xfId="17297"/>
    <cellStyle name="百分比 2 10 3 2" xfId="17298"/>
    <cellStyle name="计算 2 2 2 5 2 3" xfId="17299"/>
    <cellStyle name="汇总 2 6 3 3 2 2 2 2" xfId="17300"/>
    <cellStyle name="百分比 2 10 4" xfId="17301"/>
    <cellStyle name="输入 2 13 5" xfId="17302"/>
    <cellStyle name="汇总 2 6 3 3 2 2 3" xfId="17303"/>
    <cellStyle name="注释 2 2 3 3 7" xfId="17304"/>
    <cellStyle name="百分比 2 11" xfId="17305"/>
    <cellStyle name="百分比 2 11 2 2" xfId="17306"/>
    <cellStyle name="输入 2 14 3 2" xfId="17307"/>
    <cellStyle name="链接单元格 2 2 2 3 4" xfId="17308"/>
    <cellStyle name="常规 6 5 2 2 3" xfId="17309"/>
    <cellStyle name="百分比 2 11 2 2 2" xfId="17310"/>
    <cellStyle name="输入 2 14 3 2 2" xfId="17311"/>
    <cellStyle name="链接单元格 2 2 2 3 4 2" xfId="17312"/>
    <cellStyle name="警告文本 2 3 3 2 5" xfId="17313"/>
    <cellStyle name="百分比 2 11 3" xfId="17314"/>
    <cellStyle name="百分比 2 12" xfId="17315"/>
    <cellStyle name="百分比 2 12 2 2" xfId="17316"/>
    <cellStyle name="链接单元格 2 2 3 3 4" xfId="17317"/>
    <cellStyle name="常规 6 6 2 2 3" xfId="17318"/>
    <cellStyle name="百分比 2 12 2 2 2" xfId="17319"/>
    <cellStyle name="百分比 2 12 2 2 2 2" xfId="17320"/>
    <cellStyle name="百分比 2 12 2 2 3" xfId="17321"/>
    <cellStyle name="百分比 2 12 2 3" xfId="17322"/>
    <cellStyle name="百分比 2 12 2 3 2" xfId="17323"/>
    <cellStyle name="百分比 2 12 3 2 2" xfId="17324"/>
    <cellStyle name="百分比 2 12 3 3" xfId="17325"/>
    <cellStyle name="计算 2 2 2 7 2 4" xfId="17326"/>
    <cellStyle name="输出 4 3 2 3 2" xfId="17327"/>
    <cellStyle name="标题 1 2 2 3 2" xfId="17328"/>
    <cellStyle name="百分比 2 16" xfId="17329"/>
    <cellStyle name="注释 2 6 7 2 2" xfId="17330"/>
    <cellStyle name="常规 11 7 4 2 2 3" xfId="17331"/>
    <cellStyle name="检查单元格 6 3 2" xfId="17332"/>
    <cellStyle name="百分比 2 2" xfId="17333"/>
    <cellStyle name="差 2 5 2 2 3" xfId="17334"/>
    <cellStyle name="检查单元格 4 2 3 2 3 2" xfId="17335"/>
    <cellStyle name="百分比 2 2 10" xfId="17336"/>
    <cellStyle name="标题 6 2 5 3" xfId="17337"/>
    <cellStyle name="百分比 2 2 10 2" xfId="17338"/>
    <cellStyle name="警告文本 2 2 2 3 3" xfId="17339"/>
    <cellStyle name="百分比 2 2 10 2 2" xfId="17340"/>
    <cellStyle name="警告文本 2 2 2 3 3 2" xfId="17341"/>
    <cellStyle name="百分比 2 2 10 2 2 2" xfId="17342"/>
    <cellStyle name="警告文本 2 2 2 3 3 2 2" xfId="17343"/>
    <cellStyle name="百分比 2 2 10 3" xfId="17344"/>
    <cellStyle name="警告文本 2 2 2 3 4" xfId="17345"/>
    <cellStyle name="百分比 2 2 11" xfId="17346"/>
    <cellStyle name="百分比 2 2 11 2" xfId="17347"/>
    <cellStyle name="警告文本 2 2 2 4 3" xfId="17348"/>
    <cellStyle name="百分比 2 2 11 2 2" xfId="17349"/>
    <cellStyle name="警告文本 2 2 2 4 3 2" xfId="17350"/>
    <cellStyle name="百分比 2 2 11 3" xfId="17351"/>
    <cellStyle name="警告文本 2 2 2 4 4" xfId="17352"/>
    <cellStyle name="百分比 2 2 12" xfId="17353"/>
    <cellStyle name="计算 5 4 2 2 2" xfId="17354"/>
    <cellStyle name="百分比 2 2 12 2" xfId="17355"/>
    <cellStyle name="警告文本 2 2 2 5 3" xfId="17356"/>
    <cellStyle name="计算 5 4 2 2 2 2" xfId="17357"/>
    <cellStyle name="百分比 2 2 2" xfId="17358"/>
    <cellStyle name="标题 5 2 4" xfId="17359"/>
    <cellStyle name="百分比 2 2 2 2 2 2 2" xfId="17360"/>
    <cellStyle name="标题 5 2 5" xfId="17361"/>
    <cellStyle name="百分比 2 2 2 2 2 2 3" xfId="17362"/>
    <cellStyle name="标题 5 2 5 2" xfId="17363"/>
    <cellStyle name="百分比 2 2 2 2 2 2 3 2" xfId="17364"/>
    <cellStyle name="百分比 2 3 2 3 2 2 2" xfId="17365"/>
    <cellStyle name="标题 5 2 6" xfId="17366"/>
    <cellStyle name="百分比 2 2 2 2 2 2 4" xfId="17367"/>
    <cellStyle name="百分比 2 2 2 2 2 3" xfId="17368"/>
    <cellStyle name="标题 5 3 4" xfId="17369"/>
    <cellStyle name="百分比 2 2 2 2 2 3 2" xfId="17370"/>
    <cellStyle name="百分比 2 2 2 2 3" xfId="17371"/>
    <cellStyle name="警告文本 2 2" xfId="17372"/>
    <cellStyle name="注释 2 2 2 2 10 2 2" xfId="17373"/>
    <cellStyle name="注释 2 2 2 7 4" xfId="17374"/>
    <cellStyle name="百分比 2 2 2 2 3 2" xfId="17375"/>
    <cellStyle name="警告文本 2 2 2" xfId="17376"/>
    <cellStyle name="常规 3 4 2 2 2 4" xfId="17377"/>
    <cellStyle name="标题 6 2 4" xfId="17378"/>
    <cellStyle name="百分比 2 2 2 2 3 2 2" xfId="17379"/>
    <cellStyle name="警告文本 2 2 2 2" xfId="17380"/>
    <cellStyle name="百分比 2 2 2 2 3 3" xfId="17381"/>
    <cellStyle name="警告文本 2 2 3" xfId="17382"/>
    <cellStyle name="常规 3 4 2 2 2 5" xfId="17383"/>
    <cellStyle name="百分比 2 2 2 2 4" xfId="17384"/>
    <cellStyle name="警告文本 2 3" xfId="17385"/>
    <cellStyle name="注释 2 2 2 7 5" xfId="17386"/>
    <cellStyle name="百分比 2 2 2 2 4 2" xfId="17387"/>
    <cellStyle name="警告文本 2 3 2" xfId="17388"/>
    <cellStyle name="常规 3 4 2 2 3 4" xfId="17389"/>
    <cellStyle name="标题 7 2 4" xfId="17390"/>
    <cellStyle name="百分比 2 2 2 2 4 2 2" xfId="17391"/>
    <cellStyle name="警告文本 2 3 2 2" xfId="17392"/>
    <cellStyle name="标题 1 5 4 2 2 2 2" xfId="17393"/>
    <cellStyle name="常规 4 4 3 2 4" xfId="17394"/>
    <cellStyle name="百分比 2 2 2 2 5" xfId="17395"/>
    <cellStyle name="警告文本 2 4" xfId="17396"/>
    <cellStyle name="常规 11 4 2 3 2 6" xfId="17397"/>
    <cellStyle name="百分比 2 2 2 3 2" xfId="17398"/>
    <cellStyle name="常规 11 4 2 3 2 6 2" xfId="17399"/>
    <cellStyle name="百分比 2 2 2 3 2 2" xfId="17400"/>
    <cellStyle name="百分比 2 2 2 3 2 2 2" xfId="17401"/>
    <cellStyle name="注释 2 2 4 2 4 2 5" xfId="17402"/>
    <cellStyle name="百分比 2 2 2 3 2 2 2 2" xfId="17403"/>
    <cellStyle name="百分比 2 2 2 3 2 3" xfId="17404"/>
    <cellStyle name="警告文本 5 2 2 4 2" xfId="17405"/>
    <cellStyle name="百分比 2 2 2 3 2 3 2" xfId="17406"/>
    <cellStyle name="注释 2 2 4 2 4 3 5" xfId="17407"/>
    <cellStyle name="百分比 2 2 2 3 2 4" xfId="17408"/>
    <cellStyle name="注释 5 2 3 2 4 2" xfId="17409"/>
    <cellStyle name="常规 11 4 2 3 2 7" xfId="17410"/>
    <cellStyle name="常规 4 4 3 3 2" xfId="17411"/>
    <cellStyle name="百分比 2 2 2 3 3" xfId="17412"/>
    <cellStyle name="警告文本 3 2" xfId="17413"/>
    <cellStyle name="注释 2 2 2 8 4" xfId="17414"/>
    <cellStyle name="百分比 2 2 2 3 3 2" xfId="17415"/>
    <cellStyle name="警告文本 3 2 2" xfId="17416"/>
    <cellStyle name="常规 3 4 2 3 2 4" xfId="17417"/>
    <cellStyle name="百分比 2 2 2 3 3 2 2" xfId="17418"/>
    <cellStyle name="警告文本 3 2 2 2" xfId="17419"/>
    <cellStyle name="常规 11 4 2 3 2 8" xfId="17420"/>
    <cellStyle name="常规 4 4 3 3 3" xfId="17421"/>
    <cellStyle name="百分比 2 2 2 3 4" xfId="17422"/>
    <cellStyle name="警告文本 3 3" xfId="17423"/>
    <cellStyle name="注释 2 2 2 8 5" xfId="17424"/>
    <cellStyle name="百分比 2 2 2 4" xfId="17425"/>
    <cellStyle name="输入 4 5 3 2" xfId="17426"/>
    <cellStyle name="常规 11 4 2 3 3 6" xfId="17427"/>
    <cellStyle name="汇总 4 2 2 2 4" xfId="17428"/>
    <cellStyle name="百分比 2 2 2 4 2" xfId="17429"/>
    <cellStyle name="百分比 2 2 2 4 2 2" xfId="17430"/>
    <cellStyle name="常规 3 3 2 7 3" xfId="17431"/>
    <cellStyle name="百分比 2 2 2 4 2 2 2" xfId="17432"/>
    <cellStyle name="百分比 2 2 2 4 3" xfId="17433"/>
    <cellStyle name="警告文本 4 2" xfId="17434"/>
    <cellStyle name="注释 2 2 2 9 4" xfId="17435"/>
    <cellStyle name="百分比 2 2 2 4 3 2" xfId="17436"/>
    <cellStyle name="警告文本 4 2 2" xfId="17437"/>
    <cellStyle name="百分比 2 2 2 5" xfId="17438"/>
    <cellStyle name="汇总 2 2 2 3 2 2" xfId="17439"/>
    <cellStyle name="汇总 4 2 2 3 4" xfId="17440"/>
    <cellStyle name="常规 11 4 2 3 4 6" xfId="17441"/>
    <cellStyle name="计算 5 2 2 4 2 2" xfId="17442"/>
    <cellStyle name="汇总 3 3 2 3 2 2" xfId="17443"/>
    <cellStyle name="百分比 2 2 2 5 2" xfId="17444"/>
    <cellStyle name="汇总 2 2 2 3 2 2 2" xfId="17445"/>
    <cellStyle name="百分比 2 2 2 5 2 2" xfId="17446"/>
    <cellStyle name="汇总 2 2 2 3 2 2 2 2" xfId="17447"/>
    <cellStyle name="标题 4 2 4 4" xfId="17448"/>
    <cellStyle name="百分比 2 2 3 2 2 2 2 2" xfId="17449"/>
    <cellStyle name="百分比 2 2 3 2 2 3" xfId="17450"/>
    <cellStyle name="百分比 2 2 3 2 2 3 2" xfId="17451"/>
    <cellStyle name="百分比 2 2 3 3 4" xfId="17452"/>
    <cellStyle name="标题 2 2 3 5 2 2" xfId="17453"/>
    <cellStyle name="百分比 2 2 3 4" xfId="17454"/>
    <cellStyle name="输入 4 5 4 2" xfId="17455"/>
    <cellStyle name="计算 5 2 2 5 2" xfId="17456"/>
    <cellStyle name="汇总 3 3 2 4 2" xfId="17457"/>
    <cellStyle name="标题 2 2 3 5 2 3" xfId="17458"/>
    <cellStyle name="百分比 2 2 3 5" xfId="17459"/>
    <cellStyle name="汇总 2 2 2 3 3 2" xfId="17460"/>
    <cellStyle name="汇总 2 3 2 4 5 2" xfId="17461"/>
    <cellStyle name="百分比 2 2 4" xfId="17462"/>
    <cellStyle name="标题 1 2 2 5 3" xfId="17463"/>
    <cellStyle name="百分比 2 2 4 2 2 2 2" xfId="17464"/>
    <cellStyle name="百分比 2 2 4 3 2" xfId="17465"/>
    <cellStyle name="百分比 2 2 4 3 2 2" xfId="17466"/>
    <cellStyle name="标题 2 2 3 5 3 2" xfId="17467"/>
    <cellStyle name="百分比 2 2 4 4" xfId="17468"/>
    <cellStyle name="百分比 2 2 5 2 2 2 2" xfId="17469"/>
    <cellStyle name="百分比 2 2 5 2 4" xfId="17470"/>
    <cellStyle name="百分比 2 2 6" xfId="17471"/>
    <cellStyle name="百分比 2 2 6 2" xfId="17472"/>
    <cellStyle name="百分比 2 2 6 2 2" xfId="17473"/>
    <cellStyle name="检查单元格 2 2 5 4" xfId="17474"/>
    <cellStyle name="标题 1 4 2 6" xfId="17475"/>
    <cellStyle name="百分比 2 2 6 2 2 2" xfId="17476"/>
    <cellStyle name="常规 2 9 3" xfId="17477"/>
    <cellStyle name="百分比 2 2 6 2 2 2 2" xfId="17478"/>
    <cellStyle name="百分比 2 2 6 2 3 2" xfId="17479"/>
    <cellStyle name="百分比 2 2 6 2 4" xfId="17480"/>
    <cellStyle name="百分比 2 2 6 3" xfId="17481"/>
    <cellStyle name="百分比 2 2 7" xfId="17482"/>
    <cellStyle name="标题 7 3 2 2 2" xfId="17483"/>
    <cellStyle name="百分比 2 2 7 2" xfId="17484"/>
    <cellStyle name="标题 7 3 2 2 2 2" xfId="17485"/>
    <cellStyle name="警告文本 2 3 2 2 2 3" xfId="17486"/>
    <cellStyle name="标题 7 2 4 2 3" xfId="17487"/>
    <cellStyle name="百分比 2 2 7 2 2" xfId="17488"/>
    <cellStyle name="检查单元格 2 3 5 4" xfId="17489"/>
    <cellStyle name="标题 2 4 2 6" xfId="17490"/>
    <cellStyle name="百分比 2 2 7 2 2 2" xfId="17491"/>
    <cellStyle name="检查单元格 2 3 5 4 2" xfId="17492"/>
    <cellStyle name="百分比 2 2 7 3" xfId="17493"/>
    <cellStyle name="百分比 2 2 7 4" xfId="17494"/>
    <cellStyle name="百分比 2 2 8" xfId="17495"/>
    <cellStyle name="标题 7 3 2 2 3" xfId="17496"/>
    <cellStyle name="百分比 2 2 8 2" xfId="17497"/>
    <cellStyle name="百分比 2 2 8 2 2" xfId="17498"/>
    <cellStyle name="百分比 2 2 8 3" xfId="17499"/>
    <cellStyle name="常规 5 2 8 2 2" xfId="17500"/>
    <cellStyle name="标题 4 4 2 6" xfId="17501"/>
    <cellStyle name="百分比 2 2 9 2 2 2" xfId="17502"/>
    <cellStyle name="百分比 2 2 9 3" xfId="17503"/>
    <cellStyle name="常规 5 2 8 3 2" xfId="17504"/>
    <cellStyle name="百分比 2 3" xfId="17505"/>
    <cellStyle name="百分比 2 3 2" xfId="17506"/>
    <cellStyle name="强调文字颜色 6 2 4 6" xfId="17507"/>
    <cellStyle name="汇总 6 2 9" xfId="17508"/>
    <cellStyle name="百分比 2 3 2 2 2 2" xfId="17509"/>
    <cellStyle name="百分比 2 3 2 2 2 2 2" xfId="17510"/>
    <cellStyle name="常规 15 2 2 2 5" xfId="17511"/>
    <cellStyle name="常规 20 2 2 2 5" xfId="17512"/>
    <cellStyle name="常规 4 8 3 2 4" xfId="17513"/>
    <cellStyle name="百分比 2 3 2 2 2 2 2 2" xfId="17514"/>
    <cellStyle name="百分比 2 3 2 2 2 3" xfId="17515"/>
    <cellStyle name="百分比 2 3 2 2 2 3 2" xfId="17516"/>
    <cellStyle name="百分比 2 3 2 2 2 4" xfId="17517"/>
    <cellStyle name="百分比 2 3 2 2 3" xfId="17518"/>
    <cellStyle name="标题 1 4 4 2 2 2 2" xfId="17519"/>
    <cellStyle name="注释 2 3 2 7 4" xfId="17520"/>
    <cellStyle name="好 2 2 10 2" xfId="17521"/>
    <cellStyle name="百分比 2 3 2 2 3 2" xfId="17522"/>
    <cellStyle name="百分比 2 3 2 2 3 2 2" xfId="17523"/>
    <cellStyle name="百分比 2 3 2 2 4" xfId="17524"/>
    <cellStyle name="百分比 2 3 2 3" xfId="17525"/>
    <cellStyle name="百分比 2 3 2 3 2" xfId="17526"/>
    <cellStyle name="百分比 2 3 2 3 2 2" xfId="17527"/>
    <cellStyle name="百分比 2 3 2 3 3" xfId="17528"/>
    <cellStyle name="注释 2 3 2 8 4" xfId="17529"/>
    <cellStyle name="好 2 2 11 2" xfId="17530"/>
    <cellStyle name="百分比 2 3 2 3 3 2" xfId="17531"/>
    <cellStyle name="百分比 2 3 2 3 4" xfId="17532"/>
    <cellStyle name="百分比 2 3 2 4 2" xfId="17533"/>
    <cellStyle name="百分比 2 3 2 4 2 2" xfId="17534"/>
    <cellStyle name="输入 2 2 12" xfId="17535"/>
    <cellStyle name="百分比 2 3 2 5" xfId="17536"/>
    <cellStyle name="汇总 2 2 2 4 2 2" xfId="17537"/>
    <cellStyle name="百分比 2 3 3" xfId="17538"/>
    <cellStyle name="标题 1 2 2 6 2" xfId="17539"/>
    <cellStyle name="百分比 2 3 3 2 2 2 2" xfId="17540"/>
    <cellStyle name="百分比 2 3 3 3 2" xfId="17541"/>
    <cellStyle name="百分比 2 3 3 3 2 2" xfId="17542"/>
    <cellStyle name="标题 2 2 3 6 2 2" xfId="17543"/>
    <cellStyle name="百分比 2 3 3 4" xfId="17544"/>
    <cellStyle name="输入 4 6 4 2" xfId="17545"/>
    <cellStyle name="百分比 2 3 4" xfId="17546"/>
    <cellStyle name="标题 1 2 2 6 3" xfId="17547"/>
    <cellStyle name="百分比 2 3 4 2" xfId="17548"/>
    <cellStyle name="标题 1 2 2 6 3 2" xfId="17549"/>
    <cellStyle name="差 2 4 2 2 2 2" xfId="17550"/>
    <cellStyle name="百分比 2 3 4 3" xfId="17551"/>
    <cellStyle name="百分比 2 3 4 3 2" xfId="17552"/>
    <cellStyle name="百分比 2 3 4 4" xfId="17553"/>
    <cellStyle name="百分比 2 3 5" xfId="17554"/>
    <cellStyle name="标题 1 2 2 6 4" xfId="17555"/>
    <cellStyle name="百分比 2 3 5 2" xfId="17556"/>
    <cellStyle name="百分比 2 3 5 2 2" xfId="17557"/>
    <cellStyle name="警告文本 2 2 2 5 2 2" xfId="17558"/>
    <cellStyle name="百分比 2 4" xfId="17559"/>
    <cellStyle name="百分比 2 4 2" xfId="17560"/>
    <cellStyle name="强调文字颜色 6 2 5 6" xfId="17561"/>
    <cellStyle name="汇总 6 3 9" xfId="17562"/>
    <cellStyle name="百分比 2 4 2 2 2" xfId="17563"/>
    <cellStyle name="标题 3 3 2 3 2 2" xfId="17564"/>
    <cellStyle name="百分比 2 4 2 2 2 2 2 2" xfId="17565"/>
    <cellStyle name="注释 2 4 4 2 4" xfId="17566"/>
    <cellStyle name="标题 3 3 2 4 2" xfId="17567"/>
    <cellStyle name="百分比 2 4 2 2 2 3 2" xfId="17568"/>
    <cellStyle name="计算 2 3 2 2 3 3 2" xfId="17569"/>
    <cellStyle name="百分比 2 4 2 2 3" xfId="17570"/>
    <cellStyle name="标题 3 3 3 3 2" xfId="17571"/>
    <cellStyle name="百分比 2 4 2 2 3 2 2" xfId="17572"/>
    <cellStyle name="百分比 2 4 2 2 4" xfId="17573"/>
    <cellStyle name="百分比 2 4 2 3" xfId="17574"/>
    <cellStyle name="百分比 2 4 2 3 2" xfId="17575"/>
    <cellStyle name="标题 3 4 2 3" xfId="17576"/>
    <cellStyle name="百分比 2 4 2 3 2 2" xfId="17577"/>
    <cellStyle name="标题 3 4 2 3 2" xfId="17578"/>
    <cellStyle name="百分比 2 4 2 3 2 2 2" xfId="17579"/>
    <cellStyle name="常规 2 10 10 2" xfId="17580"/>
    <cellStyle name="常规 4 6 3 3 2" xfId="17581"/>
    <cellStyle name="百分比 2 4 2 3 3" xfId="17582"/>
    <cellStyle name="标题 3 4 3 3" xfId="17583"/>
    <cellStyle name="百分比 2 4 2 3 3 2" xfId="17584"/>
    <cellStyle name="百分比 2 4 2 3 4" xfId="17585"/>
    <cellStyle name="百分比 2 4 2 4" xfId="17586"/>
    <cellStyle name="百分比 2 4 2 4 2" xfId="17587"/>
    <cellStyle name="标题 3 5 2 3" xfId="17588"/>
    <cellStyle name="百分比 2 4 2 4 2 2" xfId="17589"/>
    <cellStyle name="百分比 2 4 2 5" xfId="17590"/>
    <cellStyle name="输入 2 4 2 3 2 2 2" xfId="17591"/>
    <cellStyle name="汇总 2 2 2 5 2 2" xfId="17592"/>
    <cellStyle name="百分比 2 4 3" xfId="17593"/>
    <cellStyle name="标题 1 2 2 7 2" xfId="17594"/>
    <cellStyle name="警告文本 2 2 8 2 2 2" xfId="17595"/>
    <cellStyle name="标题 4 3 2 3" xfId="17596"/>
    <cellStyle name="计算 2 3 2 10 3" xfId="17597"/>
    <cellStyle name="百分比 2 4 3 2 2 2" xfId="17598"/>
    <cellStyle name="标题 4 3 2 3 2" xfId="17599"/>
    <cellStyle name="百分比 2 4 3 2 2 2 2" xfId="17600"/>
    <cellStyle name="解释性文本 4 2 4 4" xfId="17601"/>
    <cellStyle name="常规 5 8" xfId="17602"/>
    <cellStyle name="百分比 2 4 3 2 4" xfId="17603"/>
    <cellStyle name="百分比 2 4 3 3 2" xfId="17604"/>
    <cellStyle name="标题 4 4 2 3" xfId="17605"/>
    <cellStyle name="百分比 2 4 3 3 2 2" xfId="17606"/>
    <cellStyle name="百分比 2 4 3 4" xfId="17607"/>
    <cellStyle name="百分比 2 4 4" xfId="17608"/>
    <cellStyle name="标题 1 2 2 7 3" xfId="17609"/>
    <cellStyle name="警告文本 2 2 8 2 2 3" xfId="17610"/>
    <cellStyle name="百分比 2 4 4 2" xfId="17611"/>
    <cellStyle name="百分比 2 4 4 2 2" xfId="17612"/>
    <cellStyle name="标题 5 3 2 3" xfId="17613"/>
    <cellStyle name="汇总 2 11 2 2 2 2 2" xfId="17614"/>
    <cellStyle name="百分比 2 4 4 2 2 2" xfId="17615"/>
    <cellStyle name="百分比 2 4 4 3" xfId="17616"/>
    <cellStyle name="百分比 2 4 4 3 2" xfId="17617"/>
    <cellStyle name="好 2 2 2 4" xfId="17618"/>
    <cellStyle name="百分比 2 4 4 4" xfId="17619"/>
    <cellStyle name="百分比 2 4 5" xfId="17620"/>
    <cellStyle name="百分比 2 4 5 2" xfId="17621"/>
    <cellStyle name="百分比 2 4 5 2 2" xfId="17622"/>
    <cellStyle name="百分比 2 4 6" xfId="17623"/>
    <cellStyle name="常规 6 2 9 2" xfId="17624"/>
    <cellStyle name="百分比 2 5" xfId="17625"/>
    <cellStyle name="百分比 2 5 2" xfId="17626"/>
    <cellStyle name="百分比 2 5 2 2 2" xfId="17627"/>
    <cellStyle name="百分比 2 5 2 2 2 2" xfId="17628"/>
    <cellStyle name="链接单元格 4 4" xfId="17629"/>
    <cellStyle name="汇总 2 5 2 4 3 3" xfId="17630"/>
    <cellStyle name="标题 3 2 2 3 4" xfId="17631"/>
    <cellStyle name="百分比 2 5 2 2 2 2 2" xfId="17632"/>
    <cellStyle name="链接单元格 4 4 2" xfId="17633"/>
    <cellStyle name="差 3 2 6" xfId="17634"/>
    <cellStyle name="汇总 2 5 2 4 3 3 2" xfId="17635"/>
    <cellStyle name="百分比 2 5 2 2 2 2 2 2" xfId="17636"/>
    <cellStyle name="链接单元格 4 4 2 2" xfId="17637"/>
    <cellStyle name="输入 2 3 6 4" xfId="17638"/>
    <cellStyle name="百分比 2 5 2 2 2 3" xfId="17639"/>
    <cellStyle name="链接单元格 4 5" xfId="17640"/>
    <cellStyle name="常规 11 8 2 6" xfId="17641"/>
    <cellStyle name="汇总 2 5 2 4 4 3" xfId="17642"/>
    <cellStyle name="标题 3 2 2 4 4" xfId="17643"/>
    <cellStyle name="百分比 2 5 2 2 2 3 2" xfId="17644"/>
    <cellStyle name="链接单元格 4 5 2" xfId="17645"/>
    <cellStyle name="计算 2 3 2 3 3 3 2" xfId="17646"/>
    <cellStyle name="百分比 2 5 2 2 3" xfId="17647"/>
    <cellStyle name="百分比 2 5 2 2 3 2" xfId="17648"/>
    <cellStyle name="链接单元格 5 4" xfId="17649"/>
    <cellStyle name="汇总 2 5 2 5 3 3" xfId="17650"/>
    <cellStyle name="标题 3 2 3 3 4" xfId="17651"/>
    <cellStyle name="百分比 2 5 2 2 3 2 2" xfId="17652"/>
    <cellStyle name="链接单元格 5 4 2" xfId="17653"/>
    <cellStyle name="差 4 2 6" xfId="17654"/>
    <cellStyle name="百分比 2 5 2 2 4" xfId="17655"/>
    <cellStyle name="百分比 2 5 2 3" xfId="17656"/>
    <cellStyle name="百分比 2 5 2 3 2" xfId="17657"/>
    <cellStyle name="标题 5 2 9 5" xfId="17658"/>
    <cellStyle name="强调文字颜色 1 2 2 2 2 2" xfId="17659"/>
    <cellStyle name="百分比 2 5 2 3 2 2" xfId="17660"/>
    <cellStyle name="标题 3 3 2 3 4" xfId="17661"/>
    <cellStyle name="百分比 2 5 2 3 2 2 2" xfId="17662"/>
    <cellStyle name="百分比 2 5 2 3 3" xfId="17663"/>
    <cellStyle name="百分比 2 5 2 3 3 2" xfId="17664"/>
    <cellStyle name="百分比 2 5 2 3 4" xfId="17665"/>
    <cellStyle name="百分比 2 5 2 4" xfId="17666"/>
    <cellStyle name="百分比 2 5 2 4 2" xfId="17667"/>
    <cellStyle name="百分比 2 5 2 4 2 2" xfId="17668"/>
    <cellStyle name="百分比 2 5 2 5" xfId="17669"/>
    <cellStyle name="输入 2 4 2 3 3 2 2" xfId="17670"/>
    <cellStyle name="汇总 2 2 2 6 2 2" xfId="17671"/>
    <cellStyle name="百分比 2 5 3" xfId="17672"/>
    <cellStyle name="标题 1 2 2 8 2" xfId="17673"/>
    <cellStyle name="常规 2 5 2 2 5" xfId="17674"/>
    <cellStyle name="输出 2 6 4 2 5" xfId="17675"/>
    <cellStyle name="百分比 2 5 3 2" xfId="17676"/>
    <cellStyle name="标题 1 2 2 8 2 2" xfId="17677"/>
    <cellStyle name="好 2 3 5 2 2 3" xfId="17678"/>
    <cellStyle name="常规 2 2 6" xfId="17679"/>
    <cellStyle name="计算 2 2 2 2 4 3 3" xfId="17680"/>
    <cellStyle name="输出 2 3 8" xfId="17681"/>
    <cellStyle name="百分比 2 5 3 2 2" xfId="17682"/>
    <cellStyle name="标题 1 2 2 8 2 2 2" xfId="17683"/>
    <cellStyle name="常规 2 2 6 2" xfId="17684"/>
    <cellStyle name="计算 2 2 2 2 4 3 3 2" xfId="17685"/>
    <cellStyle name="输出 2 3 8 2" xfId="17686"/>
    <cellStyle name="百分比 2 5 3 2 2 2" xfId="17687"/>
    <cellStyle name="常规 2 2 6 2 2" xfId="17688"/>
    <cellStyle name="输出 2 3 8 2 2" xfId="17689"/>
    <cellStyle name="强调文字颜色 3 3 7" xfId="17690"/>
    <cellStyle name="常规 8 8 3 3" xfId="17691"/>
    <cellStyle name="标题 4 2 2 3 4" xfId="17692"/>
    <cellStyle name="常规 2 10 7" xfId="17693"/>
    <cellStyle name="百分比 2 5 3 2 2 2 2" xfId="17694"/>
    <cellStyle name="常规 2 2 7 2" xfId="17695"/>
    <cellStyle name="输出 2 3 9 2" xfId="17696"/>
    <cellStyle name="百分比 2 5 3 2 3 2" xfId="17697"/>
    <cellStyle name="解释性文本 5 6 2" xfId="17698"/>
    <cellStyle name="常规 2 2 8" xfId="17699"/>
    <cellStyle name="计算 2 2 2 2 4 3 5" xfId="17700"/>
    <cellStyle name="百分比 2 5 3 2 4" xfId="17701"/>
    <cellStyle name="常规 2 5 2 2 6" xfId="17702"/>
    <cellStyle name="强调文字颜色 1 2 3 2" xfId="17703"/>
    <cellStyle name="输入 2 3 2 2 3 3 2" xfId="17704"/>
    <cellStyle name="百分比 2 5 3 3" xfId="17705"/>
    <cellStyle name="强调文字颜色 1 2 3 2 2" xfId="17706"/>
    <cellStyle name="常规 2 3 6" xfId="17707"/>
    <cellStyle name="计算 2 2 2 2 4 4 3" xfId="17708"/>
    <cellStyle name="输出 2 4 8" xfId="17709"/>
    <cellStyle name="百分比 2 5 3 3 2" xfId="17710"/>
    <cellStyle name="常规 4 3 13" xfId="17711"/>
    <cellStyle name="强调文字颜色 1 2 3 2 2 2" xfId="17712"/>
    <cellStyle name="常规 2 3 6 2" xfId="17713"/>
    <cellStyle name="输出 2 4 8 2" xfId="17714"/>
    <cellStyle name="百分比 2 5 3 3 2 2" xfId="17715"/>
    <cellStyle name="百分比 2 5 3 4" xfId="17716"/>
    <cellStyle name="百分比 2 5 4" xfId="17717"/>
    <cellStyle name="标题 1 2 2 8 3" xfId="17718"/>
    <cellStyle name="常规 2 5 2 3 5" xfId="17719"/>
    <cellStyle name="强调文字颜色 2 5 2 2 2 3" xfId="17720"/>
    <cellStyle name="汇总 2 11 3 2 2" xfId="17721"/>
    <cellStyle name="输出 2 6 4 3 5" xfId="17722"/>
    <cellStyle name="百分比 2 5 4 2" xfId="17723"/>
    <cellStyle name="百分比 2 5 4 2 2" xfId="17724"/>
    <cellStyle name="百分比 2 5 4 2 2 2" xfId="17725"/>
    <cellStyle name="常规 11 4 2 9" xfId="17726"/>
    <cellStyle name="强调文字颜色 1 2 4 2" xfId="17727"/>
    <cellStyle name="常规 2 5 2 3 6" xfId="17728"/>
    <cellStyle name="强调文字颜色 2 5 2 2 2 4" xfId="17729"/>
    <cellStyle name="汇总 2 11 3 2 3" xfId="17730"/>
    <cellStyle name="百分比 2 5 4 3" xfId="17731"/>
    <cellStyle name="百分比 2 5 4 3 2" xfId="17732"/>
    <cellStyle name="好 3 2 2 4" xfId="17733"/>
    <cellStyle name="百分比 2 5 4 4" xfId="17734"/>
    <cellStyle name="百分比 2 5 5" xfId="17735"/>
    <cellStyle name="常规 2 5 2 4 5" xfId="17736"/>
    <cellStyle name="强调文字颜色 2 5 2 2 3 3" xfId="17737"/>
    <cellStyle name="百分比 2 5 5 2" xfId="17738"/>
    <cellStyle name="百分比 2 5 5 2 2" xfId="17739"/>
    <cellStyle name="百分比 2 5 6" xfId="17740"/>
    <cellStyle name="常规 15 2" xfId="17741"/>
    <cellStyle name="百分比 2 6" xfId="17742"/>
    <cellStyle name="常规 20 2" xfId="17743"/>
    <cellStyle name="常规 15 2 2" xfId="17744"/>
    <cellStyle name="百分比 2 6 2" xfId="17745"/>
    <cellStyle name="常规 20 2 2" xfId="17746"/>
    <cellStyle name="常规 15 2 2 2" xfId="17747"/>
    <cellStyle name="百分比 2 6 2 2" xfId="17748"/>
    <cellStyle name="常规 20 2 2 2" xfId="17749"/>
    <cellStyle name="常规 15 2 2 2 2" xfId="17750"/>
    <cellStyle name="百分比 2 6 2 2 2" xfId="17751"/>
    <cellStyle name="常规 20 2 2 2 2" xfId="17752"/>
    <cellStyle name="常规 15 2 2 2 2 2" xfId="17753"/>
    <cellStyle name="百分比 2 6 2 2 2 2" xfId="17754"/>
    <cellStyle name="常规 20 2 2 2 2 2" xfId="17755"/>
    <cellStyle name="常规 15 2 2 3" xfId="17756"/>
    <cellStyle name="百分比 2 6 2 3" xfId="17757"/>
    <cellStyle name="常规 20 2 2 3" xfId="17758"/>
    <cellStyle name="常规 15 2 2 3 2" xfId="17759"/>
    <cellStyle name="百分比 2 6 2 3 2" xfId="17760"/>
    <cellStyle name="常规 20 2 2 3 2" xfId="17761"/>
    <cellStyle name="常规 10 2 4" xfId="17762"/>
    <cellStyle name="强调文字颜色 1 3 2 2 2" xfId="17763"/>
    <cellStyle name="常规 15 2 2 4" xfId="17764"/>
    <cellStyle name="百分比 2 6 2 4" xfId="17765"/>
    <cellStyle name="常规 20 2 2 4" xfId="17766"/>
    <cellStyle name="常规 15 2 3" xfId="17767"/>
    <cellStyle name="百分比 2 6 3" xfId="17768"/>
    <cellStyle name="常规 20 2 3" xfId="17769"/>
    <cellStyle name="标题 1 2 2 9 2" xfId="17770"/>
    <cellStyle name="常规 2 5 3 2 5" xfId="17771"/>
    <cellStyle name="常规 15 2 3 2" xfId="17772"/>
    <cellStyle name="百分比 2 6 3 2" xfId="17773"/>
    <cellStyle name="常规 20 2 3 2" xfId="17774"/>
    <cellStyle name="标题 1 2 2 9 2 2" xfId="17775"/>
    <cellStyle name="常规 15 2 3 2 2" xfId="17776"/>
    <cellStyle name="百分比 2 6 3 2 2" xfId="17777"/>
    <cellStyle name="常规 20 2 3 2 2" xfId="17778"/>
    <cellStyle name="标题 1 2 2 9 2 2 2" xfId="17779"/>
    <cellStyle name="常规 15 2 4" xfId="17780"/>
    <cellStyle name="百分比 2 6 4" xfId="17781"/>
    <cellStyle name="常规 20 2 4" xfId="17782"/>
    <cellStyle name="标题 1 2 2 9 3" xfId="17783"/>
    <cellStyle name="强调文字颜色 6 2 2 3 2 3 2" xfId="17784"/>
    <cellStyle name="常规 15 3" xfId="17785"/>
    <cellStyle name="百分比 2 7" xfId="17786"/>
    <cellStyle name="常规 20 3" xfId="17787"/>
    <cellStyle name="好 4 5 3" xfId="17788"/>
    <cellStyle name="标题 4 2 10 3 2 2" xfId="17789"/>
    <cellStyle name="输出 4 4 2 2 2 2" xfId="17790"/>
    <cellStyle name="常规 15 3 2" xfId="17791"/>
    <cellStyle name="百分比 2 7 2" xfId="17792"/>
    <cellStyle name="常规 20 3 2" xfId="17793"/>
    <cellStyle name="常规 15 3 2 2" xfId="17794"/>
    <cellStyle name="百分比 2 7 2 2" xfId="17795"/>
    <cellStyle name="常规 20 3 2 2" xfId="17796"/>
    <cellStyle name="汇总 2 2 2 8 2 3" xfId="17797"/>
    <cellStyle name="百分比 2 7 2 2 2 2" xfId="17798"/>
    <cellStyle name="常规 15 3 2 3" xfId="17799"/>
    <cellStyle name="百分比 2 7 2 3" xfId="17800"/>
    <cellStyle name="常规 20 3 2 3" xfId="17801"/>
    <cellStyle name="常规 15 3 2 3 2" xfId="17802"/>
    <cellStyle name="百分比 2 7 2 3 2" xfId="17803"/>
    <cellStyle name="常规 20 3 2 3 2" xfId="17804"/>
    <cellStyle name="注释 2 2 2 2 6 2 3 2" xfId="17805"/>
    <cellStyle name="常规 15 3 2 4" xfId="17806"/>
    <cellStyle name="百分比 2 7 2 4" xfId="17807"/>
    <cellStyle name="常规 20 3 2 4" xfId="17808"/>
    <cellStyle name="常规 15 3 3" xfId="17809"/>
    <cellStyle name="百分比 2 7 3" xfId="17810"/>
    <cellStyle name="常规 20 3 3" xfId="17811"/>
    <cellStyle name="常规 2 5 4 2 5" xfId="17812"/>
    <cellStyle name="常规 15 3 3 2" xfId="17813"/>
    <cellStyle name="百分比 2 7 3 2" xfId="17814"/>
    <cellStyle name="常规 20 3 3 2" xfId="17815"/>
    <cellStyle name="常规 11 5 2 2 3" xfId="17816"/>
    <cellStyle name="常规 15 3 4" xfId="17817"/>
    <cellStyle name="百分比 2 7 4" xfId="17818"/>
    <cellStyle name="常规 20 3 4" xfId="17819"/>
    <cellStyle name="常规 15 4" xfId="17820"/>
    <cellStyle name="百分比 2 8" xfId="17821"/>
    <cellStyle name="常规 20 4" xfId="17822"/>
    <cellStyle name="常规 15 4 2" xfId="17823"/>
    <cellStyle name="百分比 2 8 2" xfId="17824"/>
    <cellStyle name="常规 20 4 2" xfId="17825"/>
    <cellStyle name="常规 15 4 2 2" xfId="17826"/>
    <cellStyle name="百分比 2 8 2 2" xfId="17827"/>
    <cellStyle name="常规 20 4 2 2" xfId="17828"/>
    <cellStyle name="常规 4 3 2 3 4 2" xfId="17829"/>
    <cellStyle name="常规 11 4 2 3 2 2 3 4" xfId="17830"/>
    <cellStyle name="常规 15 4 3" xfId="17831"/>
    <cellStyle name="百分比 2 8 3" xfId="17832"/>
    <cellStyle name="常规 20 4 3" xfId="17833"/>
    <cellStyle name="常规 11 5 3 4 3 2 2" xfId="17834"/>
    <cellStyle name="常规 4 3 2 3 5" xfId="17835"/>
    <cellStyle name="常规 11 5 2 4 2 2 2 4" xfId="17836"/>
    <cellStyle name="常规 15 4 3 2" xfId="17837"/>
    <cellStyle name="百分比 2 8 3 2" xfId="17838"/>
    <cellStyle name="常规 20 4 3 2" xfId="17839"/>
    <cellStyle name="常规 11 5 3 2 3" xfId="17840"/>
    <cellStyle name="常规 15 4 4" xfId="17841"/>
    <cellStyle name="百分比 2 8 4" xfId="17842"/>
    <cellStyle name="常规 20 4 4" xfId="17843"/>
    <cellStyle name="常规 15 5" xfId="17844"/>
    <cellStyle name="百分比 2 9" xfId="17845"/>
    <cellStyle name="常规 20 5" xfId="17846"/>
    <cellStyle name="常规 15 5 2" xfId="17847"/>
    <cellStyle name="百分比 2 9 2" xfId="17848"/>
    <cellStyle name="常规 20 5 2" xfId="17849"/>
    <cellStyle name="常规 11 4 2 3 2 3 3 4" xfId="17850"/>
    <cellStyle name="百分比 2 9 2 2" xfId="17851"/>
    <cellStyle name="百分比 2 9 2 2 2" xfId="17852"/>
    <cellStyle name="常规 15 5 3" xfId="17853"/>
    <cellStyle name="百分比 2 9 3" xfId="17854"/>
    <cellStyle name="常规 20 5 3" xfId="17855"/>
    <cellStyle name="百分比 2 9 3 2" xfId="17856"/>
    <cellStyle name="常规 11 5 4 2 3" xfId="17857"/>
    <cellStyle name="常规 3 10" xfId="17858"/>
    <cellStyle name="百分比 2 9 4" xfId="17859"/>
    <cellStyle name="百分比 2 9 5" xfId="17860"/>
    <cellStyle name="百分比 3" xfId="17861"/>
    <cellStyle name="警告文本 5 9" xfId="17862"/>
    <cellStyle name="百分比 3 11" xfId="17863"/>
    <cellStyle name="百分比 3 2" xfId="17864"/>
    <cellStyle name="百分比 3 2 2" xfId="17865"/>
    <cellStyle name="百分比 3 2 3" xfId="17866"/>
    <cellStyle name="标题 1 2 3 5 2" xfId="17867"/>
    <cellStyle name="汇总 2 3 2 5 5 2" xfId="17868"/>
    <cellStyle name="百分比 3 2 4" xfId="17869"/>
    <cellStyle name="标题 1 2 3 5 3" xfId="17870"/>
    <cellStyle name="百分比 3 3" xfId="17871"/>
    <cellStyle name="百分比 3 3 2" xfId="17872"/>
    <cellStyle name="百分比 3 3 4" xfId="17873"/>
    <cellStyle name="标题 1 2 3 6 3" xfId="17874"/>
    <cellStyle name="汇总 2 2 2 2 4 2 2 2 2" xfId="17875"/>
    <cellStyle name="百分比 3 3 5" xfId="17876"/>
    <cellStyle name="汇总 2 2 2 2 4 2 2 2 3" xfId="17877"/>
    <cellStyle name="百分比 3 4" xfId="17878"/>
    <cellStyle name="百分比 3 4 2" xfId="17879"/>
    <cellStyle name="百分比 3 4 3" xfId="17880"/>
    <cellStyle name="标题 1 2 3 7 2" xfId="17881"/>
    <cellStyle name="百分比 3 4 4" xfId="17882"/>
    <cellStyle name="百分比 3 5" xfId="17883"/>
    <cellStyle name="常规 16 2" xfId="17884"/>
    <cellStyle name="百分比 3 6" xfId="17885"/>
    <cellStyle name="常规 21 2" xfId="17886"/>
    <cellStyle name="注释 6 2 3 2 2" xfId="17887"/>
    <cellStyle name="常规 16 2 2" xfId="17888"/>
    <cellStyle name="百分比 3 6 2" xfId="17889"/>
    <cellStyle name="常规 21 2 2" xfId="17890"/>
    <cellStyle name="标题 8" xfId="17891"/>
    <cellStyle name="注释 6 2 3 2 2 2" xfId="17892"/>
    <cellStyle name="常规 16 2 2 2" xfId="17893"/>
    <cellStyle name="百分比 3 6 2 2" xfId="17894"/>
    <cellStyle name="常规 21 2 2 2" xfId="17895"/>
    <cellStyle name="标题 8 2" xfId="17896"/>
    <cellStyle name="常规 16 2 3" xfId="17897"/>
    <cellStyle name="百分比 3 6 3" xfId="17898"/>
    <cellStyle name="常规 21 2 3" xfId="17899"/>
    <cellStyle name="标题 9" xfId="17900"/>
    <cellStyle name="常规 2 6 3 2 5" xfId="17901"/>
    <cellStyle name="常规 16 2 3 2" xfId="17902"/>
    <cellStyle name="百分比 3 6 3 2" xfId="17903"/>
    <cellStyle name="常规 21 2 3 2" xfId="17904"/>
    <cellStyle name="标题 9 2" xfId="17905"/>
    <cellStyle name="常规 16 2 4" xfId="17906"/>
    <cellStyle name="百分比 3 6 4" xfId="17907"/>
    <cellStyle name="常规 21 2 4" xfId="17908"/>
    <cellStyle name="强调文字颜色 1 5 2 3 2 5" xfId="17909"/>
    <cellStyle name="常规 16 2 4 2" xfId="17910"/>
    <cellStyle name="百分比 3 6 4 2" xfId="17911"/>
    <cellStyle name="常规 21 2 4 2" xfId="17912"/>
    <cellStyle name="输入 2 2 2 5 3 2 2" xfId="17913"/>
    <cellStyle name="常规 16 2 5" xfId="17914"/>
    <cellStyle name="百分比 3 6 5" xfId="17915"/>
    <cellStyle name="常规 21 2 5" xfId="17916"/>
    <cellStyle name="常规 16 3" xfId="17917"/>
    <cellStyle name="百分比 3 7" xfId="17918"/>
    <cellStyle name="常规 21 3" xfId="17919"/>
    <cellStyle name="注释 6 2 3 2 3" xfId="17920"/>
    <cellStyle name="常规 16 3 2" xfId="17921"/>
    <cellStyle name="百分比 3 7 2" xfId="17922"/>
    <cellStyle name="常规 21 3 2" xfId="17923"/>
    <cellStyle name="常规 16 4" xfId="17924"/>
    <cellStyle name="百分比 3 8" xfId="17925"/>
    <cellStyle name="常规 21 4" xfId="17926"/>
    <cellStyle name="注释 6 2 3 2 4" xfId="17927"/>
    <cellStyle name="常规 16 4 2" xfId="17928"/>
    <cellStyle name="百分比 3 8 2" xfId="17929"/>
    <cellStyle name="常规 21 4 2" xfId="17930"/>
    <cellStyle name="常规 16 5" xfId="17931"/>
    <cellStyle name="百分比 3 9" xfId="17932"/>
    <cellStyle name="常规 21 5" xfId="17933"/>
    <cellStyle name="注释 2 2 2 2 4 2 2 2" xfId="17934"/>
    <cellStyle name="常规 16 5 2" xfId="17935"/>
    <cellStyle name="百分比 3 9 2" xfId="17936"/>
    <cellStyle name="常规 21 5 2" xfId="17937"/>
    <cellStyle name="注释 2 2 2 2 4 2 2 2 2" xfId="17938"/>
    <cellStyle name="计算 2 3 7 2 2 2" xfId="17939"/>
    <cellStyle name="百分比 4 2" xfId="17940"/>
    <cellStyle name="百分比 4 2 2" xfId="17941"/>
    <cellStyle name="百分比 4 2 3" xfId="17942"/>
    <cellStyle name="汇总 2 6 3 2 2 2" xfId="17943"/>
    <cellStyle name="百分比 4 3" xfId="17944"/>
    <cellStyle name="汇总 2 6 3 2 2 2 2" xfId="17945"/>
    <cellStyle name="百分比 4 3 2" xfId="17946"/>
    <cellStyle name="汇总 2 6 3 2 2 3" xfId="17947"/>
    <cellStyle name="百分比 4 4" xfId="17948"/>
    <cellStyle name="百分比 5 2" xfId="17949"/>
    <cellStyle name="百分比 5 2 2" xfId="17950"/>
    <cellStyle name="百分比 5 2 3" xfId="17951"/>
    <cellStyle name="汇总 2 6 3 2 3 2" xfId="17952"/>
    <cellStyle name="百分比 5 3" xfId="17953"/>
    <cellStyle name="汇总 2 6 3 2 3 2 2" xfId="17954"/>
    <cellStyle name="百分比 5 3 2" xfId="17955"/>
    <cellStyle name="常规 2 3 4 2 2" xfId="17956"/>
    <cellStyle name="输出 2 4 6 2 2" xfId="17957"/>
    <cellStyle name="汇总 2 6 3 2 3 3" xfId="17958"/>
    <cellStyle name="百分比 5 4" xfId="17959"/>
    <cellStyle name="计算 2 3 7 2 4" xfId="17960"/>
    <cellStyle name="百分比 6" xfId="17961"/>
    <cellStyle name="常规 12 2 2 4 2 3" xfId="17962"/>
    <cellStyle name="百分比 6 2" xfId="17963"/>
    <cellStyle name="百分比 6 2 2" xfId="17964"/>
    <cellStyle name="常规 13 2 6" xfId="17965"/>
    <cellStyle name="百分比 6 2 2 2" xfId="17966"/>
    <cellStyle name="常规 2 3 3 5 5" xfId="17967"/>
    <cellStyle name="注释 2 16 3 2 2" xfId="17968"/>
    <cellStyle name="警告文本 4 2 4 2 3" xfId="17969"/>
    <cellStyle name="百分比 6 2 2 2 2" xfId="17970"/>
    <cellStyle name="汇总 2 3 2 9" xfId="17971"/>
    <cellStyle name="常规 13 2 6 2" xfId="17972"/>
    <cellStyle name="百分比 6 2 3" xfId="17973"/>
    <cellStyle name="常规 13 3 6" xfId="17974"/>
    <cellStyle name="百分比 6 2 3 2" xfId="17975"/>
    <cellStyle name="百分比 6 2 4" xfId="17976"/>
    <cellStyle name="百分比 6 3" xfId="17977"/>
    <cellStyle name="百分比 6 3 2" xfId="17978"/>
    <cellStyle name="常规 14 2 6" xfId="17979"/>
    <cellStyle name="百分比 6 3 2 2" xfId="17980"/>
    <cellStyle name="常规 2 3 4 3 2" xfId="17981"/>
    <cellStyle name="输出 2 4 6 3 2" xfId="17982"/>
    <cellStyle name="计算 2 6 2 2 2" xfId="17983"/>
    <cellStyle name="百分比 6 4" xfId="17984"/>
    <cellStyle name="百分比 7" xfId="17985"/>
    <cellStyle name="百分比 7 2" xfId="17986"/>
    <cellStyle name="百分比 7 2 2" xfId="17987"/>
    <cellStyle name="常规 11 5 2 4 4 4" xfId="17988"/>
    <cellStyle name="汇总 5 2 3 3 2" xfId="17989"/>
    <cellStyle name="百分比 7 2 2 2" xfId="17990"/>
    <cellStyle name="百分比 7 3" xfId="17991"/>
    <cellStyle name="标题 1 10" xfId="17992"/>
    <cellStyle name="标题 3 3 2 3 2 3" xfId="17993"/>
    <cellStyle name="标题 1 10 2" xfId="17994"/>
    <cellStyle name="注释 2 4 4 2 5" xfId="17995"/>
    <cellStyle name="常规 25 3 2 2" xfId="17996"/>
    <cellStyle name="常规 30 3 2 2" xfId="17997"/>
    <cellStyle name="标题 1 11" xfId="17998"/>
    <cellStyle name="常规 25 3 2 3" xfId="17999"/>
    <cellStyle name="常规 30 3 2 3" xfId="18000"/>
    <cellStyle name="标题 1 12" xfId="18001"/>
    <cellStyle name="常规 3 5 2 3 2" xfId="18002"/>
    <cellStyle name="标题 1 2 10" xfId="18003"/>
    <cellStyle name="输出 2 2 2 2 2 3 3 2" xfId="18004"/>
    <cellStyle name="标题 1 2 10 2" xfId="18005"/>
    <cellStyle name="标题 1 2 10 2 2" xfId="18006"/>
    <cellStyle name="标题 1 2 10 2 2 2" xfId="18007"/>
    <cellStyle name="标题 1 2 10 2 2 2 2" xfId="18008"/>
    <cellStyle name="常规 3 5 8 2 2" xfId="18009"/>
    <cellStyle name="标题 1 2 10 2 3" xfId="18010"/>
    <cellStyle name="标题 1 2 10 3" xfId="18011"/>
    <cellStyle name="标题 1 2 10 3 2" xfId="18012"/>
    <cellStyle name="常规 6 3 4 2 2 3" xfId="18013"/>
    <cellStyle name="标题 1 2 10 3 2 2" xfId="18014"/>
    <cellStyle name="标题 1 2 10 4" xfId="18015"/>
    <cellStyle name="注释 2 2 5 4 3 3 2" xfId="18016"/>
    <cellStyle name="标题 1 2 11" xfId="18017"/>
    <cellStyle name="标题 1 2 11 2" xfId="18018"/>
    <cellStyle name="标题 1 2 2" xfId="18019"/>
    <cellStyle name="标题 1 2 2 11" xfId="18020"/>
    <cellStyle name="常规 3 4 4 2 5" xfId="18021"/>
    <cellStyle name="链接单元格 2 3 5 5" xfId="18022"/>
    <cellStyle name="标题 1 2 2 11 2" xfId="18023"/>
    <cellStyle name="常规 14 2 3 2 4" xfId="18024"/>
    <cellStyle name="标题 1 2 2 12" xfId="18025"/>
    <cellStyle name="链接单元格 2 3 5 6" xfId="18026"/>
    <cellStyle name="标题 1 2 2 12 2" xfId="18027"/>
    <cellStyle name="标题 1 2 2 13" xfId="18028"/>
    <cellStyle name="标题 1 2 2 2 2 2 2" xfId="18029"/>
    <cellStyle name="标题 1 2 2 2 2 2 2 2" xfId="18030"/>
    <cellStyle name="汇总 2 7 6 5" xfId="18031"/>
    <cellStyle name="标题 1 2 2 2 2 2 2 2 2" xfId="18032"/>
    <cellStyle name="警告文本 4 3 3" xfId="18033"/>
    <cellStyle name="常规 2 17 2 3 2" xfId="18034"/>
    <cellStyle name="输出 4 2 6 2 2" xfId="18035"/>
    <cellStyle name="常规 7 3 2 2 2 3 2" xfId="18036"/>
    <cellStyle name="标题 1 2 2 2 2 2 3" xfId="18037"/>
    <cellStyle name="标题 1 2 2 2 2 3" xfId="18038"/>
    <cellStyle name="汇总 4 2 2 2 7" xfId="18039"/>
    <cellStyle name="标题 1 2 2 2 2 3 2" xfId="18040"/>
    <cellStyle name="标题 1 2 2 2 2 3 2 2" xfId="18041"/>
    <cellStyle name="标题 2 2 3 2 2 2" xfId="18042"/>
    <cellStyle name="警告文本 4 5" xfId="18043"/>
    <cellStyle name="标题 1 2 2 2 2 4" xfId="18044"/>
    <cellStyle name="输入 4 2 4 2" xfId="18045"/>
    <cellStyle name="汇总 2 3 2 4 2 2" xfId="18046"/>
    <cellStyle name="标题 1 2 2 2 3" xfId="18047"/>
    <cellStyle name="标题 1 2 2 2 3 2" xfId="18048"/>
    <cellStyle name="汇总 4 2 2 3 6" xfId="18049"/>
    <cellStyle name="汇总 2 3 2 4 2 2 2" xfId="18050"/>
    <cellStyle name="汇总 2 3 2 4 2 2 2 2" xfId="18051"/>
    <cellStyle name="标题 1 2 2 2 3 2 2" xfId="18052"/>
    <cellStyle name="强调文字颜色 6 2 2 2 3 2 5" xfId="18053"/>
    <cellStyle name="汇总 2 3 2 4 2 2 2 2 2" xfId="18054"/>
    <cellStyle name="标题 1 2 2 2 3 2 2 2" xfId="18055"/>
    <cellStyle name="常规 19 2 4 5" xfId="18056"/>
    <cellStyle name="常规 24 2 4 5" xfId="18057"/>
    <cellStyle name="警告文本 5 3 2 2 2" xfId="18058"/>
    <cellStyle name="标题 1 2 2 2 3 2 2 2 2" xfId="18059"/>
    <cellStyle name="强调文字颜色 5 3 4 4" xfId="18060"/>
    <cellStyle name="标题 1 2 2 2 3 3" xfId="18061"/>
    <cellStyle name="汇总 4 2 2 3 7" xfId="18062"/>
    <cellStyle name="汇总 2 3 2 4 2 2 3" xfId="18063"/>
    <cellStyle name="标题 1 2 2 2 3 3 2" xfId="18064"/>
    <cellStyle name="标题 1 2 2 2 3 3 2 2" xfId="18065"/>
    <cellStyle name="汇总 2 4 2 5 2 2 2" xfId="18066"/>
    <cellStyle name="标题 2 2 3 2 3 2" xfId="18067"/>
    <cellStyle name="警告文本 5 5" xfId="18068"/>
    <cellStyle name="汇总 2 3 2 4 2 2 4" xfId="18069"/>
    <cellStyle name="标题 1 2 2 2 3 4" xfId="18070"/>
    <cellStyle name="输入 4 2 5 2" xfId="18071"/>
    <cellStyle name="汇总 2 3 2 4 2 3 2" xfId="18072"/>
    <cellStyle name="标题 1 2 2 2 4 2" xfId="18073"/>
    <cellStyle name="汇总 2 3 2 4 2 3 2 2" xfId="18074"/>
    <cellStyle name="标题 1 2 2 2 4 2 2" xfId="18075"/>
    <cellStyle name="标题 1 2 2 2 4 2 2 2" xfId="18076"/>
    <cellStyle name="强调文字颜色 5 2 10" xfId="18077"/>
    <cellStyle name="汇总 2 3 2 4 2 3 3" xfId="18078"/>
    <cellStyle name="标题 1 2 2 2 4 3" xfId="18079"/>
    <cellStyle name="标题 1 2 2 2 5 2 2" xfId="18080"/>
    <cellStyle name="汇总 2 2 2 4 3 2 3" xfId="18081"/>
    <cellStyle name="汇总 2 3 2 4 2 5" xfId="18082"/>
    <cellStyle name="标题 1 2 2 2 6" xfId="18083"/>
    <cellStyle name="汇总 2 8 2 2 3" xfId="18084"/>
    <cellStyle name="标题 1 2 2 3 2 2" xfId="18085"/>
    <cellStyle name="汇总 4 2 3 2 6" xfId="18086"/>
    <cellStyle name="标题 1 2 2 3 2 2 2" xfId="18087"/>
    <cellStyle name="标题 1 2 2 3 2 2 2 2" xfId="18088"/>
    <cellStyle name="汇总 2 8 2 2 4" xfId="18089"/>
    <cellStyle name="标题 1 2 2 3 2 3" xfId="18090"/>
    <cellStyle name="汇总 4 2 3 2 7" xfId="18091"/>
    <cellStyle name="汇总 2 8 2 3 3" xfId="18092"/>
    <cellStyle name="标题 1 2 2 3 3 2" xfId="18093"/>
    <cellStyle name="汇总 4 2 3 3 6" xfId="18094"/>
    <cellStyle name="汇总 2 3 2 4 3 2 2" xfId="18095"/>
    <cellStyle name="汇总 2 3 2 4 3 2 2 2" xfId="18096"/>
    <cellStyle name="标题 1 2 2 3 3 2 2" xfId="18097"/>
    <cellStyle name="标题 1 2 2 4" xfId="18098"/>
    <cellStyle name="标题 1 2 2 4 2" xfId="18099"/>
    <cellStyle name="标题 1 2 2 4 2 2" xfId="18100"/>
    <cellStyle name="汇总 2 8 3 2 3" xfId="18101"/>
    <cellStyle name="强调文字颜色 6 2 2 7 2" xfId="18102"/>
    <cellStyle name="标题 1 2 2 4 2 2 2" xfId="18103"/>
    <cellStyle name="汇总 2 2 2 2 6 6" xfId="18104"/>
    <cellStyle name="输出 2 5 2 7 3" xfId="18105"/>
    <cellStyle name="标题 1 2 2 4 2 2 2 2" xfId="18106"/>
    <cellStyle name="标题 1 2 2 4 2 3" xfId="18107"/>
    <cellStyle name="汇总 2 8 3 2 4" xfId="18108"/>
    <cellStyle name="汇总 2 3 2 4 4 2" xfId="18109"/>
    <cellStyle name="标题 1 2 2 4 3" xfId="18110"/>
    <cellStyle name="汇总 2 3 2 4 4 2 2" xfId="18111"/>
    <cellStyle name="标题 1 2 2 4 3 2" xfId="18112"/>
    <cellStyle name="汇总 2 8 3 3 3" xfId="18113"/>
    <cellStyle name="汇总 2 3 2 4 4 2 2 2" xfId="18114"/>
    <cellStyle name="标题 1 2 2 4 3 2 2" xfId="18115"/>
    <cellStyle name="标题 1 2 2 6" xfId="18116"/>
    <cellStyle name="标题 1 2 2 8" xfId="18117"/>
    <cellStyle name="警告文本 2 2 8 2 3" xfId="18118"/>
    <cellStyle name="标题 1 2 2 9" xfId="18119"/>
    <cellStyle name="警告文本 2 2 8 2 4" xfId="18120"/>
    <cellStyle name="常规 15 2 3 2 2 2" xfId="18121"/>
    <cellStyle name="常规 20 2 3 2 2 2" xfId="18122"/>
    <cellStyle name="标题 1 2 2 9 2 2 2 2" xfId="18123"/>
    <cellStyle name="标题 1 2 2 9 2 3" xfId="18124"/>
    <cellStyle name="汇总 2 2 4 2 4 4 2 2 2" xfId="18125"/>
    <cellStyle name="常规 15 2 3 3" xfId="18126"/>
    <cellStyle name="常规 20 2 3 3" xfId="18127"/>
    <cellStyle name="常规 15 2 4 2" xfId="18128"/>
    <cellStyle name="常规 20 2 4 2" xfId="18129"/>
    <cellStyle name="标题 1 2 2 9 3 2" xfId="18130"/>
    <cellStyle name="常规 15 2 4 2 2" xfId="18131"/>
    <cellStyle name="常规 20 2 4 2 2" xfId="18132"/>
    <cellStyle name="标题 1 2 2 9 3 2 2" xfId="18133"/>
    <cellStyle name="输入 2 2 2 5 2 2 2" xfId="18134"/>
    <cellStyle name="常规 15 2 5" xfId="18135"/>
    <cellStyle name="常规 20 2 5" xfId="18136"/>
    <cellStyle name="标题 1 2 2 9 4" xfId="18137"/>
    <cellStyle name="标题 1 2 3" xfId="18138"/>
    <cellStyle name="标题 1 2 3 2" xfId="18139"/>
    <cellStyle name="标题 1 2 3 2 2" xfId="18140"/>
    <cellStyle name="标题 1 2 3 2 2 2" xfId="18141"/>
    <cellStyle name="标题 1 2 3 2 2 2 2" xfId="18142"/>
    <cellStyle name="标题 1 2 3 2 2 2 2 2" xfId="18143"/>
    <cellStyle name="警告文本 3 3 2 4" xfId="18144"/>
    <cellStyle name="标题 1 2 3 2 2 3" xfId="18145"/>
    <cellStyle name="汇总 2 3 2 5 2 2" xfId="18146"/>
    <cellStyle name="标题 1 2 3 2 3" xfId="18147"/>
    <cellStyle name="汇总 2 3 2 5 2 2 2" xfId="18148"/>
    <cellStyle name="标题 1 2 3 2 3 2" xfId="18149"/>
    <cellStyle name="汇总 2 3 2 5 2 2 2 2" xfId="18150"/>
    <cellStyle name="标题 1 2 3 2 3 2 2" xfId="18151"/>
    <cellStyle name="汇总 2 3 2 5 2 3" xfId="18152"/>
    <cellStyle name="标题 1 2 3 2 4" xfId="18153"/>
    <cellStyle name="标题 1 2 3 3 2" xfId="18154"/>
    <cellStyle name="标题 1 2 3 3 2 2" xfId="18155"/>
    <cellStyle name="汇总 2 9 2 2 3" xfId="18156"/>
    <cellStyle name="标题 1 2 3 3 2 2 2" xfId="18157"/>
    <cellStyle name="标题 1 2 3 3 2 2 2 2" xfId="18158"/>
    <cellStyle name="适中 6 2 5" xfId="18159"/>
    <cellStyle name="计算 4 4 8" xfId="18160"/>
    <cellStyle name="标题 1 2 3 3 2 3" xfId="18161"/>
    <cellStyle name="汇总 2 9 2 2 4" xfId="18162"/>
    <cellStyle name="汇总 2 3 2 5 3 2" xfId="18163"/>
    <cellStyle name="标题 1 2 3 3 3" xfId="18164"/>
    <cellStyle name="汇总 2 3 2 5 3 2 2" xfId="18165"/>
    <cellStyle name="标题 1 2 3 3 3 2" xfId="18166"/>
    <cellStyle name="汇总 2 9 2 3 3" xfId="18167"/>
    <cellStyle name="汇总 2 3 2 5 3 2 2 2" xfId="18168"/>
    <cellStyle name="标题 1 2 3 3 3 2 2" xfId="18169"/>
    <cellStyle name="标题 1 2 3 4" xfId="18170"/>
    <cellStyle name="常规 11 5 2 6 2 2 4" xfId="18171"/>
    <cellStyle name="标题 1 2 3 4 2" xfId="18172"/>
    <cellStyle name="标题 1 2 3 4 2 2" xfId="18173"/>
    <cellStyle name="汇总 2 9 3 2 3" xfId="18174"/>
    <cellStyle name="标题 1 2 3 4 2 2 2" xfId="18175"/>
    <cellStyle name="汇总 2 3 2 5 4 2" xfId="18176"/>
    <cellStyle name="标题 1 2 3 4 3" xfId="18177"/>
    <cellStyle name="标题 1 2 3 5" xfId="18178"/>
    <cellStyle name="标题 1 2 3 5 4" xfId="18179"/>
    <cellStyle name="标题 1 2 3 7" xfId="18180"/>
    <cellStyle name="警告文本 2 2 8 3 2" xfId="18181"/>
    <cellStyle name="标题 1 2 4" xfId="18182"/>
    <cellStyle name="标题 3 5 4 3" xfId="18183"/>
    <cellStyle name="标题 1 2 4 2 2 2 2" xfId="18184"/>
    <cellStyle name="注释 2 2 3 2 3 4" xfId="18185"/>
    <cellStyle name="标题 1 2 4 3 2" xfId="18186"/>
    <cellStyle name="标题 1 2 4 3 2 2" xfId="18187"/>
    <cellStyle name="标题 1 2 4 4" xfId="18188"/>
    <cellStyle name="标题 1 2 5" xfId="18189"/>
    <cellStyle name="输出 2 2 7 2 3 2" xfId="18190"/>
    <cellStyle name="标题 1 2 5 2" xfId="18191"/>
    <cellStyle name="解释性文本 4 8" xfId="18192"/>
    <cellStyle name="标题 1 2 5 2 2" xfId="18193"/>
    <cellStyle name="标题 1 2 5 2 2 2" xfId="18194"/>
    <cellStyle name="强调文字颜色 1 2 2 3 4" xfId="18195"/>
    <cellStyle name="标题 1 2 5 2 2 2 2" xfId="18196"/>
    <cellStyle name="强调文字颜色 1 2 2 3 4 2" xfId="18197"/>
    <cellStyle name="注释 2 3 3 2 3 4" xfId="18198"/>
    <cellStyle name="标题 1 2 5 3" xfId="18199"/>
    <cellStyle name="解释性文本 5 8" xfId="18200"/>
    <cellStyle name="标题 1 2 5 3 2" xfId="18201"/>
    <cellStyle name="标题 1 2 5 3 2 2" xfId="18202"/>
    <cellStyle name="强调文字颜色 1 2 3 3 4" xfId="18203"/>
    <cellStyle name="常规 2 4 8" xfId="18204"/>
    <cellStyle name="标题 1 2 5 4" xfId="18205"/>
    <cellStyle name="常规 11 4 3 3 2 2 2 2" xfId="18206"/>
    <cellStyle name="强调文字颜色 4 2 2 3 4" xfId="18207"/>
    <cellStyle name="标题 1 5 5 2 2 2" xfId="18208"/>
    <cellStyle name="标题 1 2 6" xfId="18209"/>
    <cellStyle name="常规 5 4 3 2 4" xfId="18210"/>
    <cellStyle name="标题 1 2 6 2" xfId="18211"/>
    <cellStyle name="标题 1 2 6 2 2" xfId="18212"/>
    <cellStyle name="标题 1 2 6 2 2 2" xfId="18213"/>
    <cellStyle name="强调文字颜色 1 3 2 3 4" xfId="18214"/>
    <cellStyle name="常规 5 4 3 2 5" xfId="18215"/>
    <cellStyle name="标题 1 2 6 3" xfId="18216"/>
    <cellStyle name="标题 1 2 6 3 2" xfId="18217"/>
    <cellStyle name="标题 1 2 7" xfId="18218"/>
    <cellStyle name="强调文字颜色 4 2 2 3 5" xfId="18219"/>
    <cellStyle name="常规 35 3 2" xfId="18220"/>
    <cellStyle name="常规 40 3 2" xfId="18221"/>
    <cellStyle name="注释 2 2 2 3 6 3 3" xfId="18222"/>
    <cellStyle name="常规 35 3 2 2" xfId="18223"/>
    <cellStyle name="常规 5 4 3 3 4" xfId="18224"/>
    <cellStyle name="标题 1 2 7 2" xfId="18225"/>
    <cellStyle name="标题 1 2 7 2 2" xfId="18226"/>
    <cellStyle name="标题 2 4 2 3 2 3" xfId="18227"/>
    <cellStyle name="标题 1 2 7 2 2 2" xfId="18228"/>
    <cellStyle name="强调文字颜色 1 4 2 3 4" xfId="18229"/>
    <cellStyle name="标题 1 2 7 3" xfId="18230"/>
    <cellStyle name="标题 1 2 7 3 2" xfId="18231"/>
    <cellStyle name="标题 1 2 7 4" xfId="18232"/>
    <cellStyle name="常规 2 15 2 3 2 2" xfId="18233"/>
    <cellStyle name="标题 1 2 7 5" xfId="18234"/>
    <cellStyle name="常规 2 15 2 3 2 3" xfId="18235"/>
    <cellStyle name="标题 1 2 8" xfId="18236"/>
    <cellStyle name="强调文字颜色 4 2 2 3 6" xfId="18237"/>
    <cellStyle name="常规 35 3 3" xfId="18238"/>
    <cellStyle name="常规 40 3 3" xfId="18239"/>
    <cellStyle name="标题 1 3 2 2 2 3" xfId="18240"/>
    <cellStyle name="汇总 5 2 2 2 7" xfId="18241"/>
    <cellStyle name="标题 1 2 8 2" xfId="18242"/>
    <cellStyle name="常规 2 16 2 4 3" xfId="18243"/>
    <cellStyle name="计算 4 3 2 2 3" xfId="18244"/>
    <cellStyle name="标题 1 2 8 2 2" xfId="18245"/>
    <cellStyle name="常规 2 6 3 5" xfId="18246"/>
    <cellStyle name="输出 2 7 5 5" xfId="18247"/>
    <cellStyle name="标题 1 2 8 2 2 2" xfId="18248"/>
    <cellStyle name="强调文字颜色 1 5 2 3 4" xfId="18249"/>
    <cellStyle name="标题 2 3 3 2 2 2" xfId="18250"/>
    <cellStyle name="标题 1 2 8 3" xfId="18251"/>
    <cellStyle name="标题 1 2 9" xfId="18252"/>
    <cellStyle name="常规 35 3 4" xfId="18253"/>
    <cellStyle name="适中 2 3 7" xfId="18254"/>
    <cellStyle name="计算 12" xfId="18255"/>
    <cellStyle name="计算 4 3 3 2 3" xfId="18256"/>
    <cellStyle name="汇总 2 2 14" xfId="18257"/>
    <cellStyle name="标题 1 2 9 2 2" xfId="18258"/>
    <cellStyle name="汇总 2 2 14 2" xfId="18259"/>
    <cellStyle name="标题 1 2 9 2 2 2" xfId="18260"/>
    <cellStyle name="标题 1 2 9 3" xfId="18261"/>
    <cellStyle name="标题 1 3 2 2 2 2" xfId="18262"/>
    <cellStyle name="汇总 5 2 2 2 6" xfId="18263"/>
    <cellStyle name="常规 2 16 2 3 3" xfId="18264"/>
    <cellStyle name="标题 1 3 2 2 2 2 2" xfId="18265"/>
    <cellStyle name="常规 2 5 3 5" xfId="18266"/>
    <cellStyle name="输出 2 6 5 5" xfId="18267"/>
    <cellStyle name="计算 5 11" xfId="18268"/>
    <cellStyle name="常规 2 16 2 3 3 2" xfId="18269"/>
    <cellStyle name="标题 1 3 2 2 2 2 2 2" xfId="18270"/>
    <cellStyle name="汇总 2 3 3 4 2 3" xfId="18271"/>
    <cellStyle name="标题 1 3 2 2 4" xfId="18272"/>
    <cellStyle name="标题 1 3 2 3" xfId="18273"/>
    <cellStyle name="标题 1 3 2 3 2" xfId="18274"/>
    <cellStyle name="标题 1 3 2 3 2 2" xfId="18275"/>
    <cellStyle name="汇总 5 2 3 2 6" xfId="18276"/>
    <cellStyle name="标题 1 3 2 3 2 2 2" xfId="18277"/>
    <cellStyle name="警告文本 4 3 4" xfId="18278"/>
    <cellStyle name="常规 2 17 2 3 3" xfId="18279"/>
    <cellStyle name="标题 1 3 2 3 2 3" xfId="18280"/>
    <cellStyle name="汇总 5 2 3 2 7" xfId="18281"/>
    <cellStyle name="标题 1 3 2 3 3 2" xfId="18282"/>
    <cellStyle name="汇总 5 2 3 3 6" xfId="18283"/>
    <cellStyle name="标题 1 3 2 3 3 2 2" xfId="18284"/>
    <cellStyle name="警告文本 5 3 4" xfId="18285"/>
    <cellStyle name="标题 1 3 2 3 4" xfId="18286"/>
    <cellStyle name="链接单元格 11" xfId="18287"/>
    <cellStyle name="标题 1 3 2 4 2 2" xfId="18288"/>
    <cellStyle name="标题 1 3 2 4 2 2 2" xfId="18289"/>
    <cellStyle name="常规 4 2 4 2 3" xfId="18290"/>
    <cellStyle name="常规 2 18 2 3 3" xfId="18291"/>
    <cellStyle name="标题 1 3 2 6" xfId="18292"/>
    <cellStyle name="输入 2 2 3 2 2 2 5" xfId="18293"/>
    <cellStyle name="标题 1 3 3 2 2" xfId="18294"/>
    <cellStyle name="标题 1 3 3 2 2 2" xfId="18295"/>
    <cellStyle name="标题 1 3 3 2 2 2 2" xfId="18296"/>
    <cellStyle name="标题 1 3 3 3" xfId="18297"/>
    <cellStyle name="输入 2 2 3 2 2 3 5" xfId="18298"/>
    <cellStyle name="标题 1 3 3 3 2" xfId="18299"/>
    <cellStyle name="标题 1 3 3 3 2 2" xfId="18300"/>
    <cellStyle name="常规 28 2 2 2 2 3" xfId="18301"/>
    <cellStyle name="常规 10 2 2 3 2 2 2" xfId="18302"/>
    <cellStyle name="标题 1 3 3 4" xfId="18303"/>
    <cellStyle name="标题 1 3 4 2 2 2" xfId="18304"/>
    <cellStyle name="标题 1 3 4 2 2 2 2" xfId="18305"/>
    <cellStyle name="标题 1 3 4 3" xfId="18306"/>
    <cellStyle name="输入 2 2 3 2 3 3 5" xfId="18307"/>
    <cellStyle name="标题 1 3 4 3 2" xfId="18308"/>
    <cellStyle name="输入 2 10 5" xfId="18309"/>
    <cellStyle name="常规 28 2 3 2 2 3" xfId="18310"/>
    <cellStyle name="计算 2 2 2 2 3 3" xfId="18311"/>
    <cellStyle name="标题 1 3 4 3 2 2" xfId="18312"/>
    <cellStyle name="标题 1 3 4 4" xfId="18313"/>
    <cellStyle name="输入 2 2 3 2 4 2 5" xfId="18314"/>
    <cellStyle name="标题 1 3 5 2 2" xfId="18315"/>
    <cellStyle name="标题 1 3 5 3" xfId="18316"/>
    <cellStyle name="常规 14 4 2 2 2" xfId="18317"/>
    <cellStyle name="标题 1 3 6 2" xfId="18318"/>
    <cellStyle name="标题 1 3 6 2 2" xfId="18319"/>
    <cellStyle name="警告文本 2 4 4" xfId="18320"/>
    <cellStyle name="常规 2 2 2 3 5 2 2" xfId="18321"/>
    <cellStyle name="常规 14 4 2 3" xfId="18322"/>
    <cellStyle name="标题 1 3 7" xfId="18323"/>
    <cellStyle name="输出 2 2 4 2 5 2 4" xfId="18324"/>
    <cellStyle name="强调文字颜色 4 2 2 4 5" xfId="18325"/>
    <cellStyle name="常规 35 4 2" xfId="18326"/>
    <cellStyle name="常规 40 4 2" xfId="18327"/>
    <cellStyle name="常规 2 5 3" xfId="18328"/>
    <cellStyle name="输出 2 6 5" xfId="18329"/>
    <cellStyle name="标题 1 4 2 2 2" xfId="18330"/>
    <cellStyle name="计算 2 2 2 5 2 5" xfId="18331"/>
    <cellStyle name="常规 2 5 3 2" xfId="18332"/>
    <cellStyle name="输出 2 6 5 2" xfId="18333"/>
    <cellStyle name="标题 1 4 2 2 2 2" xfId="18334"/>
    <cellStyle name="常规 2 5 3 2 2 2" xfId="18335"/>
    <cellStyle name="输出 2 6 5 2 2 2" xfId="18336"/>
    <cellStyle name="标题 1 4 2 2 2 2 2 2" xfId="18337"/>
    <cellStyle name="注释 2 6 3 4 3" xfId="18338"/>
    <cellStyle name="常规 2 5 3 3" xfId="18339"/>
    <cellStyle name="输出 2 6 5 3" xfId="18340"/>
    <cellStyle name="标题 1 4 2 2 2 3" xfId="18341"/>
    <cellStyle name="常规 2 5 4 2 2" xfId="18342"/>
    <cellStyle name="输出 2 6 6 2 2" xfId="18343"/>
    <cellStyle name="标题 1 4 2 2 3 2 2" xfId="18344"/>
    <cellStyle name="常规 2 5 5" xfId="18345"/>
    <cellStyle name="输出 2 6 7" xfId="18346"/>
    <cellStyle name="标题 1 4 2 2 4" xfId="18347"/>
    <cellStyle name="标题 1 4 2 3" xfId="18348"/>
    <cellStyle name="常规 2 6 3" xfId="18349"/>
    <cellStyle name="输出 2 7 5" xfId="18350"/>
    <cellStyle name="标题 1 4 2 3 2" xfId="18351"/>
    <cellStyle name="常规 2 6 3 2" xfId="18352"/>
    <cellStyle name="输出 2 7 5 2" xfId="18353"/>
    <cellStyle name="标题 1 4 2 3 2 2" xfId="18354"/>
    <cellStyle name="常规 3 5 10" xfId="18355"/>
    <cellStyle name="常规 2 6 3 2 2 2" xfId="18356"/>
    <cellStyle name="输出 2 7 5 2 2 2" xfId="18357"/>
    <cellStyle name="标题 1 4 2 3 2 2 2 2" xfId="18358"/>
    <cellStyle name="常规 2 5 5 5" xfId="18359"/>
    <cellStyle name="计算 2 8 3 4" xfId="18360"/>
    <cellStyle name="常规 2 6 3 3" xfId="18361"/>
    <cellStyle name="输出 2 7 5 3" xfId="18362"/>
    <cellStyle name="标题 1 4 2 3 2 3" xfId="18363"/>
    <cellStyle name="强调文字颜色 1 5 2 3 2" xfId="18364"/>
    <cellStyle name="常规 3 5 11" xfId="18365"/>
    <cellStyle name="常规 2 6 4 2" xfId="18366"/>
    <cellStyle name="输出 2 7 6 2" xfId="18367"/>
    <cellStyle name="标题 1 4 2 3 3 2" xfId="18368"/>
    <cellStyle name="常规 2 6 4 2 2" xfId="18369"/>
    <cellStyle name="输出 2 7 6 2 2" xfId="18370"/>
    <cellStyle name="标题 1 4 2 3 3 2 2" xfId="18371"/>
    <cellStyle name="标题 1 4 2 3 4" xfId="18372"/>
    <cellStyle name="标题 1 4 2 4" xfId="18373"/>
    <cellStyle name="标题 1 4 2 4 2" xfId="18374"/>
    <cellStyle name="标题 1 4 2 4 2 2" xfId="18375"/>
    <cellStyle name="标题 1 4 2 4 3" xfId="18376"/>
    <cellStyle name="标题 1 4 2 5 2" xfId="18377"/>
    <cellStyle name="常规 4 4 10" xfId="18378"/>
    <cellStyle name="标题 1 4 2 5 2 2" xfId="18379"/>
    <cellStyle name="常规 4 4 10 2" xfId="18380"/>
    <cellStyle name="常规 2 4 5 2 2" xfId="18381"/>
    <cellStyle name="标题 1 4 3" xfId="18382"/>
    <cellStyle name="输出 2 5 7 2 2" xfId="18383"/>
    <cellStyle name="常规 4 16" xfId="18384"/>
    <cellStyle name="标题 1 4 3 2" xfId="18385"/>
    <cellStyle name="输出 2 5 7 2 2 2" xfId="18386"/>
    <cellStyle name="常规 4 16 2" xfId="18387"/>
    <cellStyle name="标题 1 4 3 2 2" xfId="18388"/>
    <cellStyle name="标题 1 4 3 2 2 2" xfId="18389"/>
    <cellStyle name="标题 1 4 3 2 2 2 2" xfId="18390"/>
    <cellStyle name="解释性文本 5 3" xfId="18391"/>
    <cellStyle name="标题 1 4 3 3" xfId="18392"/>
    <cellStyle name="标题 1 4 3 3 2" xfId="18393"/>
    <cellStyle name="标题 1 4 3 3 2 2" xfId="18394"/>
    <cellStyle name="标题 1 4 3 4" xfId="18395"/>
    <cellStyle name="标题 1 4 4 2 2" xfId="18396"/>
    <cellStyle name="常规 4 5 3 2" xfId="18397"/>
    <cellStyle name="常规 2 4 4 2 2 2 2 4" xfId="18398"/>
    <cellStyle name="标题 1 4 4 2 2 2" xfId="18399"/>
    <cellStyle name="好 2 2 10" xfId="18400"/>
    <cellStyle name="标题 1 4 4 3" xfId="18401"/>
    <cellStyle name="标题 1 4 4 3 2" xfId="18402"/>
    <cellStyle name="标题 1 4 4 4" xfId="18403"/>
    <cellStyle name="常规 5 5 3" xfId="18404"/>
    <cellStyle name="常规 11 4 3 2 2 2 2" xfId="18405"/>
    <cellStyle name="输出 5 6 5" xfId="18406"/>
    <cellStyle name="常规 7 10 2 3" xfId="18407"/>
    <cellStyle name="标题 1 4 5 2 2" xfId="18408"/>
    <cellStyle name="常规 5 5 3 2" xfId="18409"/>
    <cellStyle name="常规 11 4 3 2 2 2 2 2" xfId="18410"/>
    <cellStyle name="强调文字颜色 3 2 2 3 4" xfId="18411"/>
    <cellStyle name="标题 1 4 5 2 2 2" xfId="18412"/>
    <cellStyle name="常规 11 4 3 2 2 3" xfId="18413"/>
    <cellStyle name="标题 1 4 5 3" xfId="18414"/>
    <cellStyle name="常规 11 4 3 2 3" xfId="18415"/>
    <cellStyle name="常规 14 4 3 2" xfId="18416"/>
    <cellStyle name="常规 11 5 3 4 2 2 2 2" xfId="18417"/>
    <cellStyle name="强调文字颜色 4 2 2 5 4" xfId="18418"/>
    <cellStyle name="标题 1 4 6" xfId="18419"/>
    <cellStyle name="常规 11 4 3 2 3 2" xfId="18420"/>
    <cellStyle name="标题 1 4 6 2" xfId="18421"/>
    <cellStyle name="好 2 2 8 2 2 3" xfId="18422"/>
    <cellStyle name="常规 6 5 3" xfId="18423"/>
    <cellStyle name="常规 11 4 3 2 3 2 2" xfId="18424"/>
    <cellStyle name="常规 4 2 2 3 3" xfId="18425"/>
    <cellStyle name="常规 7 11 2 3" xfId="18426"/>
    <cellStyle name="标题 1 4 6 2 2" xfId="18427"/>
    <cellStyle name="常规 11 4 3 2 4" xfId="18428"/>
    <cellStyle name="常规 14 4 3 3" xfId="18429"/>
    <cellStyle name="标题 1 4 7" xfId="18430"/>
    <cellStyle name="标题 1 5 2" xfId="18431"/>
    <cellStyle name="标题 1 5 2 2" xfId="18432"/>
    <cellStyle name="标题 1 5 2 3" xfId="18433"/>
    <cellStyle name="标题 1 5 2 3 2 2 2 2" xfId="18434"/>
    <cellStyle name="标题 1 5 2 3 2 3" xfId="18435"/>
    <cellStyle name="强调文字颜色 2 5 2 3 2" xfId="18436"/>
    <cellStyle name="输出 2 2 4 3 3 4" xfId="18437"/>
    <cellStyle name="常规 2 5 4 2 4" xfId="18438"/>
    <cellStyle name="输出 2 6 6 2 4" xfId="18439"/>
    <cellStyle name="标题 1 5 2 3 3 2 2" xfId="18440"/>
    <cellStyle name="常规 11 5 2 2 2" xfId="18441"/>
    <cellStyle name="常规 11 5 2 10" xfId="18442"/>
    <cellStyle name="常规 11 5 3" xfId="18443"/>
    <cellStyle name="标题 1 5 2 3 4" xfId="18444"/>
    <cellStyle name="标题 1 5 2 4" xfId="18445"/>
    <cellStyle name="常规 2 4 5 3 2" xfId="18446"/>
    <cellStyle name="标题 1 5 3" xfId="18447"/>
    <cellStyle name="输出 2 5 7 3 2" xfId="18448"/>
    <cellStyle name="计算 2 7 3 2 2" xfId="18449"/>
    <cellStyle name="标题 1 5 3 2" xfId="18450"/>
    <cellStyle name="计算 2 7 3 2 2 2" xfId="18451"/>
    <cellStyle name="标题 1 5 3 3" xfId="18452"/>
    <cellStyle name="计算 2 7 3 2 2 3" xfId="18453"/>
    <cellStyle name="标题 1 5 3 4" xfId="18454"/>
    <cellStyle name="计算 2 7 3 2 2 4" xfId="18455"/>
    <cellStyle name="标题 1 5 4" xfId="18456"/>
    <cellStyle name="强调文字颜色 4 2 2 6 2" xfId="18457"/>
    <cellStyle name="计算 2 7 3 2 3" xfId="18458"/>
    <cellStyle name="标题 1 5 4 2" xfId="18459"/>
    <cellStyle name="强调文字颜色 4 2 2 6 2 2" xfId="18460"/>
    <cellStyle name="计算 2 7 3 2 3 2" xfId="18461"/>
    <cellStyle name="标题 1 5 4 2 2" xfId="18462"/>
    <cellStyle name="标题 1 5 4 2 2 2" xfId="18463"/>
    <cellStyle name="好 5 6 3" xfId="18464"/>
    <cellStyle name="常规 13 4 2" xfId="18465"/>
    <cellStyle name="标题 1 5 4 2 3" xfId="18466"/>
    <cellStyle name="好 4 3 4 2" xfId="18467"/>
    <cellStyle name="标题 1 5 4 3" xfId="18468"/>
    <cellStyle name="标题 1 5 4 3 2" xfId="18469"/>
    <cellStyle name="计算 2 4 2 2 3 3" xfId="18470"/>
    <cellStyle name="标题 1 5 4 3 2 2" xfId="18471"/>
    <cellStyle name="标题 1 5 4 4" xfId="18472"/>
    <cellStyle name="常规 11 4 3 3 2" xfId="18473"/>
    <cellStyle name="标题 1 5 5" xfId="18474"/>
    <cellStyle name="强调文字颜色 4 2 2 6 3" xfId="18475"/>
    <cellStyle name="计算 2 7 3 2 4" xfId="18476"/>
    <cellStyle name="常规 11 4 3 3 2 2" xfId="18477"/>
    <cellStyle name="标题 1 5 5 2" xfId="18478"/>
    <cellStyle name="输出 2 10 3 3" xfId="18479"/>
    <cellStyle name="常规 11 4 3 3 2 2 2" xfId="18480"/>
    <cellStyle name="标题 1 5 5 2 2" xfId="18481"/>
    <cellStyle name="计算 2 2 2 2 10" xfId="18482"/>
    <cellStyle name="常规 11 4 3 3 2 3" xfId="18483"/>
    <cellStyle name="标题 1 5 5 3" xfId="18484"/>
    <cellStyle name="常规 10 2 8 2 2 2" xfId="18485"/>
    <cellStyle name="常规 11 4 3 3 3" xfId="18486"/>
    <cellStyle name="常规 14 4 4 2" xfId="18487"/>
    <cellStyle name="标题 1 5 6" xfId="18488"/>
    <cellStyle name="强调文字颜色 4 2 2 6 4" xfId="18489"/>
    <cellStyle name="计算 2 7 3 2 5" xfId="18490"/>
    <cellStyle name="常规 11 4 3 3 3 2" xfId="18491"/>
    <cellStyle name="标题 1 5 6 2" xfId="18492"/>
    <cellStyle name="输出 2 11 3 3" xfId="18493"/>
    <cellStyle name="常规 11 4 3 3 3 2 2" xfId="18494"/>
    <cellStyle name="标题 1 5 6 2 2" xfId="18495"/>
    <cellStyle name="常规 4 3 2 3 3" xfId="18496"/>
    <cellStyle name="常规 11 5 2 3 4 2 2 2 2" xfId="18497"/>
    <cellStyle name="标题 1 5 7" xfId="18498"/>
    <cellStyle name="常规 11 4 3 3 4" xfId="18499"/>
    <cellStyle name="标题 1 6" xfId="18500"/>
    <cellStyle name="汇总 2 4 2 3 5 2 2" xfId="18501"/>
    <cellStyle name="汇总 2 2 4 2 4" xfId="18502"/>
    <cellStyle name="标题 1 6 2" xfId="18503"/>
    <cellStyle name="汇总 2 2 4 2 4 2 2" xfId="18504"/>
    <cellStyle name="标题 1 6 2 2 2" xfId="18505"/>
    <cellStyle name="常规 2 2 2 2 3 3" xfId="18506"/>
    <cellStyle name="汇总 2 2 4 2 4 2 2 2" xfId="18507"/>
    <cellStyle name="标题 1 6 2 2 2 2" xfId="18508"/>
    <cellStyle name="常规 2 3 3 2 6" xfId="18509"/>
    <cellStyle name="常规 2 2 2 2 3 3 2" xfId="18510"/>
    <cellStyle name="汇总 2 2 4 2 4 2 2 2 2" xfId="18511"/>
    <cellStyle name="标题 1 6 2 2 2 2 2" xfId="18512"/>
    <cellStyle name="常规 13 2 3 3" xfId="18513"/>
    <cellStyle name="汇总 2 2 4 2 4 2 3" xfId="18514"/>
    <cellStyle name="标题 1 6 2 2 3" xfId="18515"/>
    <cellStyle name="汇总 2 2 4 2 4 3" xfId="18516"/>
    <cellStyle name="标题 1 6 2 3" xfId="18517"/>
    <cellStyle name="汇总 2 2 4 2 4 3 2" xfId="18518"/>
    <cellStyle name="标题 1 6 2 3 2" xfId="18519"/>
    <cellStyle name="常规 2 2 2 3 3 3" xfId="18520"/>
    <cellStyle name="汇总 2 2 4 2 4 3 2 2" xfId="18521"/>
    <cellStyle name="标题 1 6 2 3 2 2" xfId="18522"/>
    <cellStyle name="汇总 2 2 4 2 5 2 2" xfId="18523"/>
    <cellStyle name="标题 1 6 3 2 2" xfId="18524"/>
    <cellStyle name="强调文字颜色 5 2 2 2 3 6" xfId="18525"/>
    <cellStyle name="计算 2 7 3 3 2 2 2" xfId="18526"/>
    <cellStyle name="常规 2 2 3 2 3 3" xfId="18527"/>
    <cellStyle name="汇总 2 2 4 2 5 2 2 2" xfId="18528"/>
    <cellStyle name="标题 1 6 3 2 2 2" xfId="18529"/>
    <cellStyle name="常规 2 2 3 2 3 3 2" xfId="18530"/>
    <cellStyle name="汇总 2 2 4 2 5 2 2 2 2" xfId="18531"/>
    <cellStyle name="标题 1 6 3 2 2 2 2" xfId="18532"/>
    <cellStyle name="好 5 2 4 2" xfId="18533"/>
    <cellStyle name="汇总 2 2 4 2 5 2 3" xfId="18534"/>
    <cellStyle name="标题 1 6 3 2 3" xfId="18535"/>
    <cellStyle name="常规 11 11 2 2 2 2" xfId="18536"/>
    <cellStyle name="注释 3 2 2 3 2 2" xfId="18537"/>
    <cellStyle name="汇总 2 2 4 2 5 3" xfId="18538"/>
    <cellStyle name="标题 1 6 3 3" xfId="18539"/>
    <cellStyle name="计算 2 7 3 3 2 3" xfId="18540"/>
    <cellStyle name="汇总 2 2 11 2 2 4" xfId="18541"/>
    <cellStyle name="汇总 2 2 4 2 5 3 2" xfId="18542"/>
    <cellStyle name="标题 1 6 3 3 2" xfId="18543"/>
    <cellStyle name="常规 11 4 2 7 5" xfId="18544"/>
    <cellStyle name="汇总 2 2 3 2 4 3 2 4" xfId="18545"/>
    <cellStyle name="汇总 2 2 4 2 5 3 2 2" xfId="18546"/>
    <cellStyle name="标题 1 6 3 3 2 2" xfId="18547"/>
    <cellStyle name="汇总 2 2 4 2 6" xfId="18548"/>
    <cellStyle name="标题 1 6 4" xfId="18549"/>
    <cellStyle name="强调文字颜色 4 2 2 7 2" xfId="18550"/>
    <cellStyle name="计算 2 7 3 3 3" xfId="18551"/>
    <cellStyle name="注释 2 2 2 11" xfId="18552"/>
    <cellStyle name="汇总 2 2 4 2 6 2 2" xfId="18553"/>
    <cellStyle name="标题 1 6 4 2 2" xfId="18554"/>
    <cellStyle name="汇总 2 2 4 2 6 2 2 2" xfId="18555"/>
    <cellStyle name="标题 1 6 4 2 2 2" xfId="18556"/>
    <cellStyle name="常规 11 4 3 4 2" xfId="18557"/>
    <cellStyle name="汇总 2 2 4 2 7" xfId="18558"/>
    <cellStyle name="标题 1 6 5" xfId="18559"/>
    <cellStyle name="计算 2 7 3 3 4" xfId="18560"/>
    <cellStyle name="注释 2 2 2 12" xfId="18561"/>
    <cellStyle name="常规 11 4 3 4 2 2" xfId="18562"/>
    <cellStyle name="汇总 2 2 4 2 7 2" xfId="18563"/>
    <cellStyle name="标题 1 6 5 2" xfId="18564"/>
    <cellStyle name="常规 11 4 3 4 2 2 2" xfId="18565"/>
    <cellStyle name="汇总 2 2 4 2 7 2 2" xfId="18566"/>
    <cellStyle name="标题 1 6 5 2 2" xfId="18567"/>
    <cellStyle name="汇总 2 2 4 3 4" xfId="18568"/>
    <cellStyle name="标题 1 7 2" xfId="18569"/>
    <cellStyle name="汇总 2 2 4 3 4 2 2" xfId="18570"/>
    <cellStyle name="标题 1 7 2 2 2" xfId="18571"/>
    <cellStyle name="常规 2 3 2 2 3 3" xfId="18572"/>
    <cellStyle name="标题 1 7 2 2 2 2" xfId="18573"/>
    <cellStyle name="汇总 2 2 4 3 4 3" xfId="18574"/>
    <cellStyle name="标题 1 7 2 3" xfId="18575"/>
    <cellStyle name="汇总 2 2 4 3 5" xfId="18576"/>
    <cellStyle name="标题 1 7 3" xfId="18577"/>
    <cellStyle name="计算 2 7 3 4 2" xfId="18578"/>
    <cellStyle name="标题 1 7 3 2 2" xfId="18579"/>
    <cellStyle name="汇总 2 2 4 3 6" xfId="18580"/>
    <cellStyle name="标题 1 7 4" xfId="18581"/>
    <cellStyle name="计算 2 7 3 4 3" xfId="18582"/>
    <cellStyle name="汇总 2 2 4 4 4 3" xfId="18583"/>
    <cellStyle name="标题 1 8 2 3" xfId="18584"/>
    <cellStyle name="汇总 2 2 3 2 4 2 3 2 2" xfId="18585"/>
    <cellStyle name="标题 10" xfId="18586"/>
    <cellStyle name="常规 3 2 2 3 6 4" xfId="18587"/>
    <cellStyle name="标题 10 2 2" xfId="18588"/>
    <cellStyle name="常规 7 5 6 2" xfId="18589"/>
    <cellStyle name="输出 3 6" xfId="18590"/>
    <cellStyle name="标题 10 2 2 2" xfId="18591"/>
    <cellStyle name="常规 7 5 6 2 2" xfId="18592"/>
    <cellStyle name="输出 3 6 2" xfId="18593"/>
    <cellStyle name="标题 10 2 2 2 2" xfId="18594"/>
    <cellStyle name="标题 10 2 3" xfId="18595"/>
    <cellStyle name="输出 2 2 5 5 2" xfId="18596"/>
    <cellStyle name="常规 7 5 6 3" xfId="18597"/>
    <cellStyle name="标题 10 4" xfId="18598"/>
    <cellStyle name="常规 7 5 8" xfId="18599"/>
    <cellStyle name="好 8 4" xfId="18600"/>
    <cellStyle name="标题 11 2 2" xfId="18601"/>
    <cellStyle name="标题 11 2 2 2" xfId="18602"/>
    <cellStyle name="标题 11 2 4" xfId="18603"/>
    <cellStyle name="计算 2 4 2 4 3" xfId="18604"/>
    <cellStyle name="标题 3 2 2 2 2 3" xfId="18605"/>
    <cellStyle name="常规 2 8 2 4 5" xfId="18606"/>
    <cellStyle name="标题 11 4" xfId="18607"/>
    <cellStyle name="标题 2 10" xfId="18608"/>
    <cellStyle name="标题 2 11" xfId="18609"/>
    <cellStyle name="汇总 3 2 3 2 5 2" xfId="18610"/>
    <cellStyle name="标题 2 12" xfId="18611"/>
    <cellStyle name="常规 7 2 2 3 2 2 2" xfId="18612"/>
    <cellStyle name="标题 2 2 10 3" xfId="18613"/>
    <cellStyle name="输出 4 4 2" xfId="18614"/>
    <cellStyle name="差 2 2 2 3 3 3" xfId="18615"/>
    <cellStyle name="标题 8 2 3 5" xfId="18616"/>
    <cellStyle name="标题 4 2 10 3" xfId="18617"/>
    <cellStyle name="标题 2 2 10 3 2" xfId="18618"/>
    <cellStyle name="警告文本 2 2 11" xfId="18619"/>
    <cellStyle name="输出 4 4 2 2" xfId="18620"/>
    <cellStyle name="标题 4 2 10 3 2" xfId="18621"/>
    <cellStyle name="标题 2 2 10 3 2 2" xfId="18622"/>
    <cellStyle name="警告文本 2 2 11 2" xfId="18623"/>
    <cellStyle name="输出 4 4 2 2 2" xfId="18624"/>
    <cellStyle name="标题 2 2 11 2" xfId="18625"/>
    <cellStyle name="注释 2 5 10" xfId="18626"/>
    <cellStyle name="标题 2 2 12" xfId="18627"/>
    <cellStyle name="标题 2 2 2" xfId="18628"/>
    <cellStyle name="解释性文本 5 2 2 5" xfId="18629"/>
    <cellStyle name="常规 11 4 2 2 3 5" xfId="18630"/>
    <cellStyle name="标题 2 2 2 10" xfId="18631"/>
    <cellStyle name="常规 2 11 5 3" xfId="18632"/>
    <cellStyle name="标题 2 2 2 10 2" xfId="18633"/>
    <cellStyle name="标题 4 2 2 4 2 3" xfId="18634"/>
    <cellStyle name="常规 3 2 2 6 3" xfId="18635"/>
    <cellStyle name="差 4 2 2 2 4" xfId="18636"/>
    <cellStyle name="差 2 3 4 5" xfId="18637"/>
    <cellStyle name="强调文字颜色 3 4 5 3" xfId="18638"/>
    <cellStyle name="常规 11 4 2 2 3 6" xfId="18639"/>
    <cellStyle name="标题 2 2 2 11" xfId="18640"/>
    <cellStyle name="标题 2 2 2 12" xfId="18641"/>
    <cellStyle name="常规 2 11 7 3" xfId="18642"/>
    <cellStyle name="标题 2 2 2 12 2" xfId="18643"/>
    <cellStyle name="常规 3 2 2 8 3" xfId="18644"/>
    <cellStyle name="标题 2 2 2 2" xfId="18645"/>
    <cellStyle name="标题 2 2 2 2 2" xfId="18646"/>
    <cellStyle name="强调文字颜色 1 5 5 2 3" xfId="18647"/>
    <cellStyle name="标题 2 2 2 2 2 2" xfId="18648"/>
    <cellStyle name="常规 16 5 3" xfId="18649"/>
    <cellStyle name="常规 21 5 3" xfId="18650"/>
    <cellStyle name="常规 11 6 2 10" xfId="18651"/>
    <cellStyle name="常规 11 6 4 2 3" xfId="18652"/>
    <cellStyle name="标题 2 2 2 2 2 2 2" xfId="18653"/>
    <cellStyle name="常规 11 6 4 2 4" xfId="18654"/>
    <cellStyle name="计算 3 4 2 3 2" xfId="18655"/>
    <cellStyle name="标题 2 2 2 2 2 2 3" xfId="18656"/>
    <cellStyle name="标题 2 2 2 2 2 3" xfId="18657"/>
    <cellStyle name="常规 11 6 4 3 3" xfId="18658"/>
    <cellStyle name="标题 2 2 2 2 2 3 2" xfId="18659"/>
    <cellStyle name="标题 3 2 3 2 2 2" xfId="18660"/>
    <cellStyle name="常规 2 9 2 4 4" xfId="18661"/>
    <cellStyle name="标题 2 2 2 2 2 4" xfId="18662"/>
    <cellStyle name="汇总 2 4 2 4 2 2" xfId="18663"/>
    <cellStyle name="标题 2 2 2 2 3" xfId="18664"/>
    <cellStyle name="汇总 2 4 2 4 2 2 2" xfId="18665"/>
    <cellStyle name="标题 2 2 2 2 3 2" xfId="18666"/>
    <cellStyle name="常规 11 6 5 2 3" xfId="18667"/>
    <cellStyle name="汇总 2 4 2 4 2 2 2 2" xfId="18668"/>
    <cellStyle name="标题 2 2 2 2 3 2 2" xfId="18669"/>
    <cellStyle name="汇总 2 4 2 4 2 2 2 2 2" xfId="18670"/>
    <cellStyle name="标题 2 2 2 2 3 2 2 2" xfId="18671"/>
    <cellStyle name="标题 2 2 2 2 3 2 2 2 2" xfId="18672"/>
    <cellStyle name="汇总 2 4 2 4 2 3" xfId="18673"/>
    <cellStyle name="标题 2 2 2 2 4" xfId="18674"/>
    <cellStyle name="标题 4 5 2 2 3 2 2" xfId="18675"/>
    <cellStyle name="汇总 2 4 2 4 2 3 2" xfId="18676"/>
    <cellStyle name="标题 2 2 2 2 4 2" xfId="18677"/>
    <cellStyle name="常规 11 6 6 2 3" xfId="18678"/>
    <cellStyle name="汇总 2 4 2 4 2 3 2 2" xfId="18679"/>
    <cellStyle name="标题 2 2 2 2 4 2 2" xfId="18680"/>
    <cellStyle name="标题 2 2 2 2 4 2 2 2" xfId="18681"/>
    <cellStyle name="标题 2 2 2 2 5 2" xfId="18682"/>
    <cellStyle name="汇总 2 2 3 4 3 2 2 2" xfId="18683"/>
    <cellStyle name="常规 11 6 7 2 3" xfId="18684"/>
    <cellStyle name="标题 2 2 2 2 5 2 2" xfId="18685"/>
    <cellStyle name="汇总 2 2 8 3 2 2" xfId="18686"/>
    <cellStyle name="汇总 2 2 3 4 3 2 3" xfId="18687"/>
    <cellStyle name="汇总 2 4 2 4 2 5" xfId="18688"/>
    <cellStyle name="标题 2 2 2 2 6" xfId="18689"/>
    <cellStyle name="标题 2 2 2 3" xfId="18690"/>
    <cellStyle name="标题 2 2 2 3 2" xfId="18691"/>
    <cellStyle name="标题 2 2 2 3 2 2" xfId="18692"/>
    <cellStyle name="常规 17 5 3" xfId="18693"/>
    <cellStyle name="常规 22 5 3" xfId="18694"/>
    <cellStyle name="常规 11 7 4 2 3" xfId="18695"/>
    <cellStyle name="标题 2 2 2 3 2 2 2" xfId="18696"/>
    <cellStyle name="差 2 5 2 3" xfId="18697"/>
    <cellStyle name="差 2 5 2 3 2" xfId="18698"/>
    <cellStyle name="标题 2 2 2 3 2 2 2 2" xfId="18699"/>
    <cellStyle name="标题 2 2 2 3 2 3" xfId="18700"/>
    <cellStyle name="汇总 2 4 2 4 3 2" xfId="18701"/>
    <cellStyle name="标题 2 2 2 3 3" xfId="18702"/>
    <cellStyle name="汇总 2 4 2 4 3 2 2" xfId="18703"/>
    <cellStyle name="标题 2 2 2 3 3 2" xfId="18704"/>
    <cellStyle name="常规 11 7 5 2 3" xfId="18705"/>
    <cellStyle name="汇总 2 4 2 4 3 2 2 2" xfId="18706"/>
    <cellStyle name="标题 2 2 2 3 3 2 2" xfId="18707"/>
    <cellStyle name="计算 2 2 4 12" xfId="18708"/>
    <cellStyle name="差 2 6 2 3" xfId="18709"/>
    <cellStyle name="标题 2 2 2 4" xfId="18710"/>
    <cellStyle name="标题 2 2 2 4 2" xfId="18711"/>
    <cellStyle name="标题 2 2 2 4 2 2" xfId="18712"/>
    <cellStyle name="常规 18 5 3" xfId="18713"/>
    <cellStyle name="常规 23 5 3" xfId="18714"/>
    <cellStyle name="常规 11 8 4 2 3" xfId="18715"/>
    <cellStyle name="标题 2 2 2 4 2 2 2" xfId="18716"/>
    <cellStyle name="差 3 5 2 3" xfId="18717"/>
    <cellStyle name="输入 2 6 2 5" xfId="18718"/>
    <cellStyle name="标题 2 2 2 4 2 2 2 2" xfId="18719"/>
    <cellStyle name="标题 2 2 2 4 2 3" xfId="18720"/>
    <cellStyle name="汇总 2 4 2 4 4 2" xfId="18721"/>
    <cellStyle name="标题 2 2 2 4 3" xfId="18722"/>
    <cellStyle name="汇总 2 4 2 4 4 2 2" xfId="18723"/>
    <cellStyle name="标题 2 2 2 4 3 2" xfId="18724"/>
    <cellStyle name="常规 11 8 5 2 3" xfId="18725"/>
    <cellStyle name="汇总 2 4 2 4 4 2 2 2" xfId="18726"/>
    <cellStyle name="汇总 2 3 2 9 6" xfId="18727"/>
    <cellStyle name="标题 2 2 2 4 3 2 2" xfId="18728"/>
    <cellStyle name="标题 2 2 2 5 2 2" xfId="18729"/>
    <cellStyle name="常规 19 5 3" xfId="18730"/>
    <cellStyle name="常规 24 5 3" xfId="18731"/>
    <cellStyle name="标题 2 2 2 5 2 2 2" xfId="18732"/>
    <cellStyle name="常规 25 3 6" xfId="18733"/>
    <cellStyle name="常规 30 3 6" xfId="18734"/>
    <cellStyle name="汇总 3 2 3 2 4" xfId="18735"/>
    <cellStyle name="常规 11 9 4 2 3" xfId="18736"/>
    <cellStyle name="常规 19 5 3 2" xfId="18737"/>
    <cellStyle name="差 4 5 2 3" xfId="18738"/>
    <cellStyle name="汇总 2 4 2 4 5 2" xfId="18739"/>
    <cellStyle name="标题 2 2 2 5 3" xfId="18740"/>
    <cellStyle name="汇总 2 2 2 2 5 2 6" xfId="18741"/>
    <cellStyle name="常规 19 6 3" xfId="18742"/>
    <cellStyle name="汇总 2 4 2 4 5 2 2" xfId="18743"/>
    <cellStyle name="标题 2 2 2 5 3 2" xfId="18744"/>
    <cellStyle name="标题 2 2 2 6" xfId="18745"/>
    <cellStyle name="注释 2 7 2 3 2 3" xfId="18746"/>
    <cellStyle name="差 5 5 2 3" xfId="18747"/>
    <cellStyle name="标题 2 2 2 6 2 2 2" xfId="18748"/>
    <cellStyle name="计算 5 2 3 3 4" xfId="18749"/>
    <cellStyle name="汇总 3 3 3 2 4" xfId="18750"/>
    <cellStyle name="标题 2 2 2 6 2 2 2 2" xfId="18751"/>
    <cellStyle name="计算 5 2 3 3 4 2" xfId="18752"/>
    <cellStyle name="输入 2 6 3 2 2 4" xfId="18753"/>
    <cellStyle name="常规 30 5 4" xfId="18754"/>
    <cellStyle name="汇总 3 2 3 4 2" xfId="18755"/>
    <cellStyle name="标题 2 2 2 6 2 3" xfId="18756"/>
    <cellStyle name="标题 2 2 2 6 3 2" xfId="18757"/>
    <cellStyle name="输出 2 5 2 3 7" xfId="18758"/>
    <cellStyle name="标题 2 2 2 6 3 2 2" xfId="18759"/>
    <cellStyle name="标题 2 2 2 7 2 2 2" xfId="18760"/>
    <cellStyle name="汇总 3 4 3 2 4" xfId="18761"/>
    <cellStyle name="汇总 2 5 2 2 3 3 2 2" xfId="18762"/>
    <cellStyle name="标题 2 2 2 7 3" xfId="18763"/>
    <cellStyle name="链接单元格 2 4 2 2 2" xfId="18764"/>
    <cellStyle name="标题 2 2 2 8 2 2" xfId="18765"/>
    <cellStyle name="输出 2 2 4 2 2 3 5" xfId="18766"/>
    <cellStyle name="常规 27 5 3" xfId="18767"/>
    <cellStyle name="常规 32 5 3" xfId="18768"/>
    <cellStyle name="标题 2 2 2 8 2 2 2" xfId="18769"/>
    <cellStyle name="标题 2 2 2 8 3" xfId="18770"/>
    <cellStyle name="强调文字颜色 5 2 2 2 2 2" xfId="18771"/>
    <cellStyle name="链接单元格 2 4 2 3 2" xfId="18772"/>
    <cellStyle name="标题 2 2 2 9 2" xfId="18773"/>
    <cellStyle name="常规 14 2 3 4 2" xfId="18774"/>
    <cellStyle name="标题 2 2 2 9 2 2 2" xfId="18775"/>
    <cellStyle name="计算 2 5 2 2 3" xfId="18776"/>
    <cellStyle name="标题 2 2 2 9 2 2 2 2" xfId="18777"/>
    <cellStyle name="强调文字颜色 1 4 8" xfId="18778"/>
    <cellStyle name="常规 2 2 4 3 3" xfId="18779"/>
    <cellStyle name="常规 14 2 3 5" xfId="18780"/>
    <cellStyle name="标题 2 2 2 9 2 3" xfId="18781"/>
    <cellStyle name="常规 28 5 4" xfId="18782"/>
    <cellStyle name="常规 33 5 4" xfId="18783"/>
    <cellStyle name="标题 2 2 2 9 3" xfId="18784"/>
    <cellStyle name="强调文字颜色 5 2 2 2 3 2" xfId="18785"/>
    <cellStyle name="标题 2 2 3" xfId="18786"/>
    <cellStyle name="解释性文本 5 2 2 6" xfId="18787"/>
    <cellStyle name="标题 2 2 3 2" xfId="18788"/>
    <cellStyle name="标题 2 2 3 2 2" xfId="18789"/>
    <cellStyle name="标题 2 2 3 2 2 2 2" xfId="18790"/>
    <cellStyle name="警告文本 4 5 2" xfId="18791"/>
    <cellStyle name="常规 11 6 3 2 3 4" xfId="18792"/>
    <cellStyle name="输入 2 2 2 2 2 6" xfId="18793"/>
    <cellStyle name="标题 2 2 3 2 2 2 2 2" xfId="18794"/>
    <cellStyle name="警告文本 4 5 2 2" xfId="18795"/>
    <cellStyle name="输入 3 2 3 2 2 4" xfId="18796"/>
    <cellStyle name="标题 2 2 3 2 2 3" xfId="18797"/>
    <cellStyle name="警告文本 4 6" xfId="18798"/>
    <cellStyle name="汇总 2 4 2 5 2 2" xfId="18799"/>
    <cellStyle name="标题 2 2 3 2 3" xfId="18800"/>
    <cellStyle name="汇总 2 4 2 5 2 2 2 2" xfId="18801"/>
    <cellStyle name="标题 2 2 3 2 3 2 2" xfId="18802"/>
    <cellStyle name="警告文本 5 5 2" xfId="18803"/>
    <cellStyle name="汇总 2 4 2 5 2 3" xfId="18804"/>
    <cellStyle name="标题 2 2 3 2 4" xfId="18805"/>
    <cellStyle name="标题 2 2 3 3 2" xfId="18806"/>
    <cellStyle name="标题 2 2 3 3 2 2" xfId="18807"/>
    <cellStyle name="标题 2 2 3 3 2 2 2" xfId="18808"/>
    <cellStyle name="标题 2 2 3 3 2 2 2 2" xfId="18809"/>
    <cellStyle name="标题 2 2 3 3 2 3" xfId="18810"/>
    <cellStyle name="汇总 2 4 2 5 3 2" xfId="18811"/>
    <cellStyle name="标题 2 2 3 3 3" xfId="18812"/>
    <cellStyle name="汇总 2 4 2 5 3 2 2" xfId="18813"/>
    <cellStyle name="标题 2 2 3 3 3 2" xfId="18814"/>
    <cellStyle name="标题 2 2 3 3 3 2 2" xfId="18815"/>
    <cellStyle name="标题 2 2 3 4 2 2" xfId="18816"/>
    <cellStyle name="标题 2 2 3 4 2 2 2" xfId="18817"/>
    <cellStyle name="标题 2 2 3 4 3" xfId="18818"/>
    <cellStyle name="标题 2 2 3 5" xfId="18819"/>
    <cellStyle name="标题 2 2 3 5 2" xfId="18820"/>
    <cellStyle name="标题 2 2 3 5 3" xfId="18821"/>
    <cellStyle name="标题 2 2 3 5 3 2 2" xfId="18822"/>
    <cellStyle name="汇总 4 2 4 2 4" xfId="18823"/>
    <cellStyle name="标题 2 2 3 6 2" xfId="18824"/>
    <cellStyle name="标题 2 2 3 6 2 2 2" xfId="18825"/>
    <cellStyle name="汇总 4 3 3 2 4" xfId="18826"/>
    <cellStyle name="标题 2 2 3 6 3" xfId="18827"/>
    <cellStyle name="汇总 2 2 2 2 5 2 2 2 2" xfId="18828"/>
    <cellStyle name="标题 2 2 3 8" xfId="18829"/>
    <cellStyle name="标题 2 2 4" xfId="18830"/>
    <cellStyle name="标题 2 2 4 2 2 2 2" xfId="18831"/>
    <cellStyle name="标题 2 2 4 3 2 2" xfId="18832"/>
    <cellStyle name="标题 2 2 5" xfId="18833"/>
    <cellStyle name="计算 2 4 3 2 3 2" xfId="18834"/>
    <cellStyle name="输入 2 2 2 7 3" xfId="18835"/>
    <cellStyle name="强调文字颜色 4 2 3 3 3" xfId="18836"/>
    <cellStyle name="标题 2 2 5 2" xfId="18837"/>
    <cellStyle name="输入 2 2 3 2 2 2 2 3" xfId="18838"/>
    <cellStyle name="标题 2 2 5 2 2" xfId="18839"/>
    <cellStyle name="计算 2 5 2 3 3 2 3" xfId="18840"/>
    <cellStyle name="强调文字颜色 4 2 3 3 3 2 2" xfId="18841"/>
    <cellStyle name="标题 2 2 5 2 2 2" xfId="18842"/>
    <cellStyle name="解释性文本 2 2 12" xfId="18843"/>
    <cellStyle name="常规 11 4 5 3 3 3" xfId="18844"/>
    <cellStyle name="标题 2 2 5 2 2 2 2" xfId="18845"/>
    <cellStyle name="汇总 2 4 2 7 2 2" xfId="18846"/>
    <cellStyle name="标题 2 2 5 2 3" xfId="18847"/>
    <cellStyle name="计算 2 5 2 3 3 2 4" xfId="18848"/>
    <cellStyle name="标题 2 2 5 3" xfId="18849"/>
    <cellStyle name="输入 2 2 3 2 2 2 2 4" xfId="18850"/>
    <cellStyle name="计算 2 4 2 3 2 2 2 2" xfId="18851"/>
    <cellStyle name="强调文字颜色 4 2 3 3 3 3" xfId="18852"/>
    <cellStyle name="标题 2 2 5 3 2 2" xfId="18853"/>
    <cellStyle name="标题 2 2 5 4" xfId="18854"/>
    <cellStyle name="标题 2 2 6" xfId="18855"/>
    <cellStyle name="常规 5 5 3 2 4" xfId="18856"/>
    <cellStyle name="标题 2 2 6 2" xfId="18857"/>
    <cellStyle name="标题 2 2 6 2 2" xfId="18858"/>
    <cellStyle name="标题 2 2 6 2 2 2" xfId="18859"/>
    <cellStyle name="差 6 2 2" xfId="18860"/>
    <cellStyle name="常规 5 5 3 2 5" xfId="18861"/>
    <cellStyle name="标题 2 2 6 3" xfId="18862"/>
    <cellStyle name="差 6 2 3" xfId="18863"/>
    <cellStyle name="标题 2 2 6 4" xfId="18864"/>
    <cellStyle name="标题 2 2 7" xfId="18865"/>
    <cellStyle name="输入 2 2 2 7 5" xfId="18866"/>
    <cellStyle name="强调文字颜色 4 2 3 3 5" xfId="18867"/>
    <cellStyle name="常规 36 3 2" xfId="18868"/>
    <cellStyle name="常规 36 3 2 2" xfId="18869"/>
    <cellStyle name="警告文本 10" xfId="18870"/>
    <cellStyle name="标题 2 2 7 2" xfId="18871"/>
    <cellStyle name="警告文本 10 2" xfId="18872"/>
    <cellStyle name="标题 2 2 7 2 2" xfId="18873"/>
    <cellStyle name="强调文字颜色 1 3 2 3 6" xfId="18874"/>
    <cellStyle name="标题 3 4 2 3 2 3" xfId="18875"/>
    <cellStyle name="标题 2 2 7 2 2 2" xfId="18876"/>
    <cellStyle name="计算 2 3 2 6 5" xfId="18877"/>
    <cellStyle name="标题 2 2 7 2 2 2 2" xfId="18878"/>
    <cellStyle name="常规 26 3 2 2" xfId="18879"/>
    <cellStyle name="常规 31 3 2 2" xfId="18880"/>
    <cellStyle name="标题 2 2 7 2 3" xfId="18881"/>
    <cellStyle name="计算 2 5 2 4 2 2 2 2" xfId="18882"/>
    <cellStyle name="差 6 3 2" xfId="18883"/>
    <cellStyle name="输出 5 2 2 3 2 2" xfId="18884"/>
    <cellStyle name="警告文本 11" xfId="18885"/>
    <cellStyle name="标题 2 2 7 3" xfId="18886"/>
    <cellStyle name="差 6 3 2 2" xfId="18887"/>
    <cellStyle name="输出 5 2 2 3 2 2 2" xfId="18888"/>
    <cellStyle name="输入 5 4 2 4" xfId="18889"/>
    <cellStyle name="标题 2 2 7 3 2" xfId="18890"/>
    <cellStyle name="常规 11 3 8" xfId="18891"/>
    <cellStyle name="差 6 3 2 2 2" xfId="18892"/>
    <cellStyle name="输入 5 4 2 4 2" xfId="18893"/>
    <cellStyle name="输出 2 3 2 10" xfId="18894"/>
    <cellStyle name="标题 2 2 7 3 2 2" xfId="18895"/>
    <cellStyle name="标题 2 2 8" xfId="18896"/>
    <cellStyle name="强调文字颜色 4 2 3 3 6" xfId="18897"/>
    <cellStyle name="常规 36 3 3" xfId="18898"/>
    <cellStyle name="标题 2 2 8 2" xfId="18899"/>
    <cellStyle name="计算 5 3 2 2 3" xfId="18900"/>
    <cellStyle name="标题 2 2 8 2 2" xfId="18901"/>
    <cellStyle name="标题 2 2 8 2 2 2" xfId="18902"/>
    <cellStyle name="注释 2 7 3 2 2" xfId="18903"/>
    <cellStyle name="差 6 4 2" xfId="18904"/>
    <cellStyle name="输出 5 2 2 3 3 2" xfId="18905"/>
    <cellStyle name="标题 2 3 4 2 2 2" xfId="18906"/>
    <cellStyle name="标题 2 2 8 3" xfId="18907"/>
    <cellStyle name="标题 2 2 9" xfId="18908"/>
    <cellStyle name="常规 36 3 4" xfId="18909"/>
    <cellStyle name="标题 2 2 9 2 2 2" xfId="18910"/>
    <cellStyle name="注释 2 7 3 3 2" xfId="18911"/>
    <cellStyle name="差 6 5 2" xfId="18912"/>
    <cellStyle name="输出 5 2 2 3 4 2" xfId="18913"/>
    <cellStyle name="标题 2 2 9 3" xfId="18914"/>
    <cellStyle name="好 2 2 4 2 4" xfId="18915"/>
    <cellStyle name="标题 2 3 2 2 2 2" xfId="18916"/>
    <cellStyle name="常规 11 5 4 2 5" xfId="18917"/>
    <cellStyle name="常规 3 12" xfId="18918"/>
    <cellStyle name="标题 2 3 2 2 2 2 2" xfId="18919"/>
    <cellStyle name="常规 3 12 2" xfId="18920"/>
    <cellStyle name="常规 11 5 4 2 5 2" xfId="18921"/>
    <cellStyle name="链接单元格 5 2 6" xfId="18922"/>
    <cellStyle name="标题 2 3 2 2 2 2 2 2" xfId="18923"/>
    <cellStyle name="标题 2 3 2 2 2 3" xfId="18924"/>
    <cellStyle name="标题 2 3 2 2 3 2" xfId="18925"/>
    <cellStyle name="汇总 2 2 6 2 2 5" xfId="18926"/>
    <cellStyle name="常规 4 2 12" xfId="18927"/>
    <cellStyle name="注释 2 5 3 3 2" xfId="18928"/>
    <cellStyle name="常规 11 5 5 2 5" xfId="18929"/>
    <cellStyle name="常规 8 12" xfId="18930"/>
    <cellStyle name="标题 2 3 2 2 3 2 2" xfId="18931"/>
    <cellStyle name="标题 2 3 2 2 4" xfId="18932"/>
    <cellStyle name="常规 27 2 2 2 3 2" xfId="18933"/>
    <cellStyle name="标题 4 5 2 3 3 2 2" xfId="18934"/>
    <cellStyle name="标题 2 3 2 3" xfId="18935"/>
    <cellStyle name="标题 2 3 2 3 2" xfId="18936"/>
    <cellStyle name="标题 2 3 2 3 2 2" xfId="18937"/>
    <cellStyle name="常规 11 6 4 2 5" xfId="18938"/>
    <cellStyle name="标题 2 3 2 3 2 2 2" xfId="18939"/>
    <cellStyle name="标题 2 3 2 3 2 2 2 2" xfId="18940"/>
    <cellStyle name="输出 2 2 5 4 3 4" xfId="18941"/>
    <cellStyle name="标题 2 3 2 3 2 3" xfId="18942"/>
    <cellStyle name="标题 2 3 2 3 3" xfId="18943"/>
    <cellStyle name="标题 2 3 2 3 3 2" xfId="18944"/>
    <cellStyle name="标题 2 3 2 3 3 2 2" xfId="18945"/>
    <cellStyle name="标题 2 3 2 3 4" xfId="18946"/>
    <cellStyle name="标题 2 3 2 4" xfId="18947"/>
    <cellStyle name="标题 2 3 2 4 2" xfId="18948"/>
    <cellStyle name="常规 11 4 2 2 5 3" xfId="18949"/>
    <cellStyle name="注释 2 5 5 2 2" xfId="18950"/>
    <cellStyle name="标题 2 3 2 4 2 2" xfId="18951"/>
    <cellStyle name="常规 2 13 3 3" xfId="18952"/>
    <cellStyle name="常规 3 2 4 4 3" xfId="18953"/>
    <cellStyle name="常规 11 4 2 2 5 3 2" xfId="18954"/>
    <cellStyle name="注释 2 5 5 2 2 2" xfId="18955"/>
    <cellStyle name="标题 2 3 2 4 2 2 2" xfId="18956"/>
    <cellStyle name="差 2 5 2 5" xfId="18957"/>
    <cellStyle name="常规 11 4 2 3 5 3" xfId="18958"/>
    <cellStyle name="注释 2 5 6 2 2" xfId="18959"/>
    <cellStyle name="标题 2 3 2 5 2 2" xfId="18960"/>
    <cellStyle name="标题 2 3 2 6" xfId="18961"/>
    <cellStyle name="输入 2 2 4 2 2 2 5" xfId="18962"/>
    <cellStyle name="标题 2 3 3 2 2" xfId="18963"/>
    <cellStyle name="标题 2 3 3 2 2 2 2" xfId="18964"/>
    <cellStyle name="标题 2 3 3 2 3" xfId="18965"/>
    <cellStyle name="常规 4 6 2 2 2 2" xfId="18966"/>
    <cellStyle name="标题 2 3 3 3" xfId="18967"/>
    <cellStyle name="输入 2 2 4 2 2 3 5" xfId="18968"/>
    <cellStyle name="标题 2 3 3 3 2" xfId="18969"/>
    <cellStyle name="标题 2 3 3 3 2 2" xfId="18970"/>
    <cellStyle name="常规 29 2 2 2 2 3" xfId="18971"/>
    <cellStyle name="注释 2 6 4 2 2" xfId="18972"/>
    <cellStyle name="输入 2 2 4 2 3 2 5" xfId="18973"/>
    <cellStyle name="标题 2 3 4 2 2" xfId="18974"/>
    <cellStyle name="计算 2 5 2 4 2 2 3" xfId="18975"/>
    <cellStyle name="注释 2 7 3 2" xfId="18976"/>
    <cellStyle name="差 6 4" xfId="18977"/>
    <cellStyle name="输入 2 2 2 8 2 2 2" xfId="18978"/>
    <cellStyle name="输出 5 2 2 3 3" xfId="18979"/>
    <cellStyle name="注释 2 7 3 2 2 2" xfId="18980"/>
    <cellStyle name="差 6 4 2 2" xfId="18981"/>
    <cellStyle name="输入 5 5 2 4" xfId="18982"/>
    <cellStyle name="标题 2 3 4 2 2 2 2" xfId="18983"/>
    <cellStyle name="标题 2 3 4 2 3" xfId="18984"/>
    <cellStyle name="计算 2 5 2 4 2 2 4" xfId="18985"/>
    <cellStyle name="注释 2 7 3 3" xfId="18986"/>
    <cellStyle name="差 6 5" xfId="18987"/>
    <cellStyle name="输出 5 2 2 3 4" xfId="18988"/>
    <cellStyle name="常规 4 6 2 2 3 2" xfId="18989"/>
    <cellStyle name="标题 2 3 4 3" xfId="18990"/>
    <cellStyle name="注释 2 7 4 2" xfId="18991"/>
    <cellStyle name="差 7 4" xfId="18992"/>
    <cellStyle name="输出 5 2 2 4 3" xfId="18993"/>
    <cellStyle name="输入 2 2 4 2 3 3 5" xfId="18994"/>
    <cellStyle name="标题 2 3 4 3 2" xfId="18995"/>
    <cellStyle name="标题 2 3 4 3 2 2" xfId="18996"/>
    <cellStyle name="常规 29 2 3 2 2 3" xfId="18997"/>
    <cellStyle name="注释 2 7 4 2 2" xfId="18998"/>
    <cellStyle name="标题 2 3 4 4" xfId="18999"/>
    <cellStyle name="标题 2 3 5" xfId="19000"/>
    <cellStyle name="输出 2 2 4 2 6 2 2" xfId="19001"/>
    <cellStyle name="标题 2 3 5 2" xfId="19002"/>
    <cellStyle name="输出 2 2 4 2 6 2 2 2" xfId="19003"/>
    <cellStyle name="输入 2 2 3 2 2 3 2 3" xfId="19004"/>
    <cellStyle name="输入 2 2 4 2 4 2 5" xfId="19005"/>
    <cellStyle name="标题 2 3 5 2 2" xfId="19006"/>
    <cellStyle name="计算 2 5 2 4 3 2 3" xfId="19007"/>
    <cellStyle name="输出 5 2 3 3 3" xfId="19008"/>
    <cellStyle name="注释 2 8 3 2" xfId="19009"/>
    <cellStyle name="常规 4 11 3 2" xfId="19010"/>
    <cellStyle name="标题 3 2 8 3" xfId="19011"/>
    <cellStyle name="标题 2 3 5 2 2 2" xfId="19012"/>
    <cellStyle name="标题 2 3 5 3" xfId="19013"/>
    <cellStyle name="输入 2 2 3 2 2 3 2 4" xfId="19014"/>
    <cellStyle name="常规 14 5 2 2" xfId="19015"/>
    <cellStyle name="标题 2 3 6" xfId="19016"/>
    <cellStyle name="输出 2 2 4 2 6 2 3" xfId="19017"/>
    <cellStyle name="标题 2 3 6 2" xfId="19018"/>
    <cellStyle name="标题 2 3 6 2 2" xfId="19019"/>
    <cellStyle name="常规 14 5 2 3" xfId="19020"/>
    <cellStyle name="计算 3 2 2 2 2" xfId="19021"/>
    <cellStyle name="标题 2 3 7" xfId="19022"/>
    <cellStyle name="输出 2 2 4 2 6 2 4" xfId="19023"/>
    <cellStyle name="输入 2 2 2 8 5" xfId="19024"/>
    <cellStyle name="强调文字颜色 4 2 3 4 5" xfId="19025"/>
    <cellStyle name="常规 36 4 2" xfId="19026"/>
    <cellStyle name="常规 26 2 2 2 3 2" xfId="19027"/>
    <cellStyle name="标题 4 4 2 3 3 2 2" xfId="19028"/>
    <cellStyle name="标题 2 4 2 2 2" xfId="19029"/>
    <cellStyle name="计算 2 3 2 5 2 5" xfId="19030"/>
    <cellStyle name="注释 3 5 3 2" xfId="19031"/>
    <cellStyle name="标题 2 4 2 2 2 2" xfId="19032"/>
    <cellStyle name="标题 3 2 2 12" xfId="19033"/>
    <cellStyle name="常规 29 2 3 3 4" xfId="19034"/>
    <cellStyle name="标题 2 4 2 2 2 2 2" xfId="19035"/>
    <cellStyle name="常规 11 4 4 2 7" xfId="19036"/>
    <cellStyle name="标题 3 2 2 12 2" xfId="19037"/>
    <cellStyle name="计算 3 2 2 3 5" xfId="19038"/>
    <cellStyle name="标题 2 4 2 2 2 2 2 2" xfId="19039"/>
    <cellStyle name="标题 2 4 2 2 2 3" xfId="19040"/>
    <cellStyle name="标题 3 2 2 13" xfId="19041"/>
    <cellStyle name="检查单元格 7 2" xfId="19042"/>
    <cellStyle name="汇总 2 4 4 4 2 2" xfId="19043"/>
    <cellStyle name="标题 2 4 2 2 3" xfId="19044"/>
    <cellStyle name="标题 2 4 2 2 3 2" xfId="19045"/>
    <cellStyle name="标题 2 4 2 2 3 2 2" xfId="19046"/>
    <cellStyle name="计算 3 2 3 3 5" xfId="19047"/>
    <cellStyle name="标题 2 4 2 2 4" xfId="19048"/>
    <cellStyle name="常规 27 2 3 2 3 2" xfId="19049"/>
    <cellStyle name="标题 2 4 2 3" xfId="19050"/>
    <cellStyle name="标题 2 4 2 3 2" xfId="19051"/>
    <cellStyle name="注释 2 2 2 3 10 4" xfId="19052"/>
    <cellStyle name="标题 2 4 2 3 2 2" xfId="19053"/>
    <cellStyle name="标题 2 4 2 3 2 2 2" xfId="19054"/>
    <cellStyle name="常规 11 5 4 2 7" xfId="19055"/>
    <cellStyle name="常规 3 14" xfId="19056"/>
    <cellStyle name="常规 3 14 2" xfId="19057"/>
    <cellStyle name="链接单元格 5 4 6" xfId="19058"/>
    <cellStyle name="标题 2 4 2 3 2 2 2 2" xfId="19059"/>
    <cellStyle name="标题 2 4 2 3 3" xfId="19060"/>
    <cellStyle name="标题 2 4 2 3 3 2" xfId="19061"/>
    <cellStyle name="汇总 2 2 2 8 2 2 3" xfId="19062"/>
    <cellStyle name="标题 2 4 2 3 3 2 2" xfId="19063"/>
    <cellStyle name="标题 2 4 2 3 4" xfId="19064"/>
    <cellStyle name="标题 2 4 2 4" xfId="19065"/>
    <cellStyle name="标题 2 4 2 4 2" xfId="19066"/>
    <cellStyle name="常规 11 5 2 2 5 3" xfId="19067"/>
    <cellStyle name="标题 2 4 2 4 2 2" xfId="19068"/>
    <cellStyle name="常规 11 5 2 2 5 3 2" xfId="19069"/>
    <cellStyle name="标题 2 4 2 4 2 2 2" xfId="19070"/>
    <cellStyle name="标题 2 4 2 4 3" xfId="19071"/>
    <cellStyle name="标题 2 4 2 5 2" xfId="19072"/>
    <cellStyle name="常规 11 5 2 3 5 3" xfId="19073"/>
    <cellStyle name="好 5 2 3 5" xfId="19074"/>
    <cellStyle name="标题 2 4 2 5 2 2" xfId="19075"/>
    <cellStyle name="强调文字颜色 1 2 3 3 2 2 2" xfId="19076"/>
    <cellStyle name="常规 2 4 6 2 2" xfId="19077"/>
    <cellStyle name="标题 2 4 3" xfId="19078"/>
    <cellStyle name="输出 2 5 8 2 2" xfId="19079"/>
    <cellStyle name="标题 4 4 2 3 4" xfId="19080"/>
    <cellStyle name="常规 2 4 6 2 2 2" xfId="19081"/>
    <cellStyle name="标题 2 4 3 2" xfId="19082"/>
    <cellStyle name="常规 2 4 6 2 2 2 2" xfId="19083"/>
    <cellStyle name="标题 2 4 3 2 2" xfId="19084"/>
    <cellStyle name="计算 2 3 2 6 2 5" xfId="19085"/>
    <cellStyle name="注释 3 6 3 2" xfId="19086"/>
    <cellStyle name="常规 2 5 3 4" xfId="19087"/>
    <cellStyle name="输出 2 6 5 4" xfId="19088"/>
    <cellStyle name="计算 5 10" xfId="19089"/>
    <cellStyle name="常规 2 4 6 2 2 2 2 2" xfId="19090"/>
    <cellStyle name="标题 2 4 3 2 2 2" xfId="19091"/>
    <cellStyle name="标题 2 4 3 2 2 2 2" xfId="19092"/>
    <cellStyle name="常规 2 5 3 4 2" xfId="19093"/>
    <cellStyle name="计算 4 2 2 3 5" xfId="19094"/>
    <cellStyle name="汇总 2 3 2 2 5" xfId="19095"/>
    <cellStyle name="常规 2 4 6 2 2 2 3" xfId="19096"/>
    <cellStyle name="标题 2 4 3 2 3" xfId="19097"/>
    <cellStyle name="常规 2 4 6 2 2 3" xfId="19098"/>
    <cellStyle name="标题 2 4 3 3" xfId="19099"/>
    <cellStyle name="常规 2 4 6 2 2 3 2" xfId="19100"/>
    <cellStyle name="标题 2 4 3 3 2" xfId="19101"/>
    <cellStyle name="常规 2 6 3 4" xfId="19102"/>
    <cellStyle name="输出 2 7 5 4" xfId="19103"/>
    <cellStyle name="标题 2 4 3 3 2 2" xfId="19104"/>
    <cellStyle name="常规 2 4 6 2 2 4" xfId="19105"/>
    <cellStyle name="标题 2 4 3 4" xfId="19106"/>
    <cellStyle name="常规 2 4 6 2 3 2" xfId="19107"/>
    <cellStyle name="标题 2 4 4 2" xfId="19108"/>
    <cellStyle name="常规 2 4 6 2 3 2 2" xfId="19109"/>
    <cellStyle name="标题 2 4 4 2 2" xfId="19110"/>
    <cellStyle name="标题 2 4 4 2 2 2" xfId="19111"/>
    <cellStyle name="常规 3 5 3 4" xfId="19112"/>
    <cellStyle name="链接单元格 3 2 7" xfId="19113"/>
    <cellStyle name="注释 2 7 2 2 2 4" xfId="19114"/>
    <cellStyle name="差 5 4 2 4" xfId="19115"/>
    <cellStyle name="强调文字颜色 6 5 3 2" xfId="19116"/>
    <cellStyle name="解释性文本 7 3" xfId="19117"/>
    <cellStyle name="标题 2 4 4 2 2 2 2" xfId="19118"/>
    <cellStyle name="常规 3 5 3 4 2" xfId="19119"/>
    <cellStyle name="计算 5 2 2 3 5" xfId="19120"/>
    <cellStyle name="汇总 3 3 2 2 5" xfId="19121"/>
    <cellStyle name="标题 2 4 4 2 3" xfId="19122"/>
    <cellStyle name="常规 2 4 6 2 3 3" xfId="19123"/>
    <cellStyle name="标题 2 4 4 3" xfId="19124"/>
    <cellStyle name="标题 2 4 4 3 2" xfId="19125"/>
    <cellStyle name="标题 2 4 4 3 2 2" xfId="19126"/>
    <cellStyle name="输出 2 2 11 5" xfId="19127"/>
    <cellStyle name="常规 3 6 3 4" xfId="19128"/>
    <cellStyle name="链接单元格 4 2 7" xfId="19129"/>
    <cellStyle name="常规 2 4 6 2 3 4" xfId="19130"/>
    <cellStyle name="标题 2 4 4 4" xfId="19131"/>
    <cellStyle name="常规 11 4 4 2 2 2 2" xfId="19132"/>
    <cellStyle name="标题 2 4 5 2 2" xfId="19133"/>
    <cellStyle name="常规 11 4 4 2 2 2 2 2" xfId="19134"/>
    <cellStyle name="好 2 2 12" xfId="19135"/>
    <cellStyle name="标题 2 4 5 2 2 2" xfId="19136"/>
    <cellStyle name="常规 4 5 3 4" xfId="19137"/>
    <cellStyle name="常规 11 4 4 2 2 3" xfId="19138"/>
    <cellStyle name="标题 2 4 5 3" xfId="19139"/>
    <cellStyle name="常规 11 4 4 2 3 2" xfId="19140"/>
    <cellStyle name="标题 2 4 6 2" xfId="19141"/>
    <cellStyle name="常规 11 4 4 2 3 2 2" xfId="19142"/>
    <cellStyle name="标题 2 4 6 2 2" xfId="19143"/>
    <cellStyle name="常规 5 2 2 3 3" xfId="19144"/>
    <cellStyle name="标题 4 4 2 4 3" xfId="19145"/>
    <cellStyle name="常规 5 2 2 7" xfId="19146"/>
    <cellStyle name="标题 2 5 2" xfId="19147"/>
    <cellStyle name="标题 2 5 2 2" xfId="19148"/>
    <cellStyle name="标题 2 5 2 2 2" xfId="19149"/>
    <cellStyle name="标题 2 5 2 2 3" xfId="19150"/>
    <cellStyle name="标题 2 5 2 2 3 2" xfId="19151"/>
    <cellStyle name="注释 5 3 3 6" xfId="19152"/>
    <cellStyle name="标题 2 5 2 2 4" xfId="19153"/>
    <cellStyle name="标题 2 5 2 3" xfId="19154"/>
    <cellStyle name="标题 2 5 2 3 2" xfId="19155"/>
    <cellStyle name="标题 2 5 2 3 2 2" xfId="19156"/>
    <cellStyle name="注释 5 4 2 6" xfId="19157"/>
    <cellStyle name="标题 2 5 2 3 2 2 2" xfId="19158"/>
    <cellStyle name="标题 2 5 2 3 2 2 2 2" xfId="19159"/>
    <cellStyle name="标题 2 5 2 3 2 3" xfId="19160"/>
    <cellStyle name="标题 2 5 2 3 3" xfId="19161"/>
    <cellStyle name="标题 2 5 2 3 3 2" xfId="19162"/>
    <cellStyle name="注释 5 4 3 6" xfId="19163"/>
    <cellStyle name="标题 2 5 2 3 3 2 2" xfId="19164"/>
    <cellStyle name="标题 2 5 2 3 4" xfId="19165"/>
    <cellStyle name="标题 2 5 2 4" xfId="19166"/>
    <cellStyle name="标题 2 5 2 4 2" xfId="19167"/>
    <cellStyle name="常规 11 6 2 2 5 3" xfId="19168"/>
    <cellStyle name="标题 2 5 2 4 2 2" xfId="19169"/>
    <cellStyle name="强调文字颜色 1 4 2 3 3 4" xfId="19170"/>
    <cellStyle name="标题 2 5 2 4 2 2 2" xfId="19171"/>
    <cellStyle name="标题 2 5 2 5" xfId="19172"/>
    <cellStyle name="注释 2 4 2 5 2" xfId="19173"/>
    <cellStyle name="标题 2 5 2 5 2" xfId="19174"/>
    <cellStyle name="注释 2 4 2 5 2 2" xfId="19175"/>
    <cellStyle name="标题 2 5 2 5 2 2" xfId="19176"/>
    <cellStyle name="注释 2 4 2 5 2 2 2" xfId="19177"/>
    <cellStyle name="计算 2 7 4 2 2" xfId="19178"/>
    <cellStyle name="强调文字颜色 1 2 3 3 2 3 2" xfId="19179"/>
    <cellStyle name="常规 2 4 6 3 2" xfId="19180"/>
    <cellStyle name="标题 2 5 3" xfId="19181"/>
    <cellStyle name="常规 2 4 6 3 2 2" xfId="19182"/>
    <cellStyle name="标题 2 5 3 2" xfId="19183"/>
    <cellStyle name="注释 2 2 2 2 2 3" xfId="19184"/>
    <cellStyle name="计算 2 7 4 2 2 2" xfId="19185"/>
    <cellStyle name="注释 4 6 3" xfId="19186"/>
    <cellStyle name="标题 2 5 3 2 2" xfId="19187"/>
    <cellStyle name="注释 2 2 2 2 2 3 2" xfId="19188"/>
    <cellStyle name="计算 2 7 4 2 2 2 2" xfId="19189"/>
    <cellStyle name="注释 4 6 3 2" xfId="19190"/>
    <cellStyle name="标题 2 5 3 2 3" xfId="19191"/>
    <cellStyle name="注释 2 2 2 2 2 3 3" xfId="19192"/>
    <cellStyle name="常规 2 4 6 3 2 3" xfId="19193"/>
    <cellStyle name="标题 2 5 3 3" xfId="19194"/>
    <cellStyle name="注释 2 2 2 2 2 4" xfId="19195"/>
    <cellStyle name="计算 2 7 4 2 2 3" xfId="19196"/>
    <cellStyle name="注释 4 6 4" xfId="19197"/>
    <cellStyle name="标题 2 5 3 3 2" xfId="19198"/>
    <cellStyle name="注释 2 2 2 2 2 4 2" xfId="19199"/>
    <cellStyle name="标题 2 5 3 3 2 2" xfId="19200"/>
    <cellStyle name="注释 2 2 2 2 2 4 2 2" xfId="19201"/>
    <cellStyle name="标题 2 5 3 4" xfId="19202"/>
    <cellStyle name="注释 2 2 2 2 2 5" xfId="19203"/>
    <cellStyle name="计算 2 7 4 2 2 4" xfId="19204"/>
    <cellStyle name="注释 4 6 5" xfId="19205"/>
    <cellStyle name="常规 2 4 6 3 3" xfId="19206"/>
    <cellStyle name="标题 2 5 4" xfId="19207"/>
    <cellStyle name="强调文字颜色 4 2 3 6 2" xfId="19208"/>
    <cellStyle name="计算 2 7 4 2 3" xfId="19209"/>
    <cellStyle name="常规 2 4 6 3 3 2" xfId="19210"/>
    <cellStyle name="标题 2 5 4 2" xfId="19211"/>
    <cellStyle name="注释 2 2 2 2 3 3" xfId="19212"/>
    <cellStyle name="计算 2 7 4 2 3 2" xfId="19213"/>
    <cellStyle name="注释 4 7 3" xfId="19214"/>
    <cellStyle name="标题 2 5 4 2 2" xfId="19215"/>
    <cellStyle name="注释 2 2 2 2 3 3 2" xfId="19216"/>
    <cellStyle name="标题 2 5 4 2 3" xfId="19217"/>
    <cellStyle name="注释 2 2 2 2 3 3 3" xfId="19218"/>
    <cellStyle name="标题 2 5 4 3" xfId="19219"/>
    <cellStyle name="注释 2 2 2 2 3 4" xfId="19220"/>
    <cellStyle name="标题 2 5 4 3 2" xfId="19221"/>
    <cellStyle name="注释 2 2 2 2 3 4 2" xfId="19222"/>
    <cellStyle name="标题 2 5 4 3 2 2" xfId="19223"/>
    <cellStyle name="注释 2 2 2 2 3 4 2 2" xfId="19224"/>
    <cellStyle name="标题 2 5 4 4" xfId="19225"/>
    <cellStyle name="注释 2 2 2 2 3 5" xfId="19226"/>
    <cellStyle name="常规 11 4 4 3 2 2" xfId="19227"/>
    <cellStyle name="标题 2 5 5 2" xfId="19228"/>
    <cellStyle name="注释 2 2 2 2 4 3" xfId="19229"/>
    <cellStyle name="常规 11 4 4 3 2 2 2" xfId="19230"/>
    <cellStyle name="标题 2 5 5 2 2" xfId="19231"/>
    <cellStyle name="注释 2 2 2 2 4 3 2" xfId="19232"/>
    <cellStyle name="常规 11 4 4 3 2 2 2 2" xfId="19233"/>
    <cellStyle name="标题 2 5 5 2 2 2" xfId="19234"/>
    <cellStyle name="注释 2 2 2 2 4 3 2 2" xfId="19235"/>
    <cellStyle name="常规 11 4 4 3 2 3" xfId="19236"/>
    <cellStyle name="标题 2 5 5 3" xfId="19237"/>
    <cellStyle name="注释 2 2 2 2 4 4" xfId="19238"/>
    <cellStyle name="常规 2 4 6 3 5" xfId="19239"/>
    <cellStyle name="标题 2 5 6" xfId="19240"/>
    <cellStyle name="计算 2 7 4 2 5" xfId="19241"/>
    <cellStyle name="常规 11 4 4 3 3" xfId="19242"/>
    <cellStyle name="常规 11 4 4 3 3 2" xfId="19243"/>
    <cellStyle name="标题 2 5 6 2" xfId="19244"/>
    <cellStyle name="注释 2 2 2 2 5 3" xfId="19245"/>
    <cellStyle name="常规 11 4 4 3 3 2 2" xfId="19246"/>
    <cellStyle name="标题 2 5 6 2 2" xfId="19247"/>
    <cellStyle name="注释 2 2 2 2 5 3 2" xfId="19248"/>
    <cellStyle name="常规 5 3 2 3 3" xfId="19249"/>
    <cellStyle name="常规 11 4 4 3 4" xfId="19250"/>
    <cellStyle name="计算 3 2 2 4 2" xfId="19251"/>
    <cellStyle name="标题 2 5 7" xfId="19252"/>
    <cellStyle name="汇总 2 2 5 2 4" xfId="19253"/>
    <cellStyle name="标题 2 6 2" xfId="19254"/>
    <cellStyle name="汇总 2 2 5 2 4 2 2" xfId="19255"/>
    <cellStyle name="标题 2 6 2 2 2" xfId="19256"/>
    <cellStyle name="常规 3 2 2 2 3 3" xfId="19257"/>
    <cellStyle name="汇总 2 2 5 2 4 2 2 2" xfId="19258"/>
    <cellStyle name="标题 2 6 2 2 2 2" xfId="19259"/>
    <cellStyle name="汇总 2 2 5 2 4 2 3" xfId="19260"/>
    <cellStyle name="标题 2 6 2 2 3" xfId="19261"/>
    <cellStyle name="汇总 2 2 5 2 4 3" xfId="19262"/>
    <cellStyle name="标题 2 6 2 3" xfId="19263"/>
    <cellStyle name="标题 2 6 2 3 2" xfId="19264"/>
    <cellStyle name="标题 2 6 2 3 2 2" xfId="19265"/>
    <cellStyle name="常规 2 11 2 3 3" xfId="19266"/>
    <cellStyle name="常规 3 2 2 3 3 3" xfId="19267"/>
    <cellStyle name="计算 5 6 5" xfId="19268"/>
    <cellStyle name="常规 11 4 2 2 3 2 2 3" xfId="19269"/>
    <cellStyle name="汇总 2 2 4 2 3 3 2 4" xfId="19270"/>
    <cellStyle name="标题 2 6 3 2 2 2 2" xfId="19271"/>
    <cellStyle name="常规 2 3 3 4 6" xfId="19272"/>
    <cellStyle name="注释 2 2 2 3 2 3 2 2 2" xfId="19273"/>
    <cellStyle name="常规 13 2 5 3" xfId="19274"/>
    <cellStyle name="标题 2 6 3 2 3" xfId="19275"/>
    <cellStyle name="注释 2 2 2 3 2 3 3" xfId="19276"/>
    <cellStyle name="常规 2 2 2 3 3 5" xfId="19277"/>
    <cellStyle name="强调文字颜色 3 5 2 3 3" xfId="19278"/>
    <cellStyle name="常规 11 4 2 2 4 2 2 3" xfId="19279"/>
    <cellStyle name="汇总 2 2 4 2 4 3 2 4" xfId="19280"/>
    <cellStyle name="标题 2 6 3 3 2 2" xfId="19281"/>
    <cellStyle name="常规 2 12 2 3 3" xfId="19282"/>
    <cellStyle name="注释 2 2 2 3 2 4 2 2" xfId="19283"/>
    <cellStyle name="常规 28 7" xfId="19284"/>
    <cellStyle name="常规 33 7" xfId="19285"/>
    <cellStyle name="常规 11 4 4 4 3" xfId="19286"/>
    <cellStyle name="标题 2 6 6" xfId="19287"/>
    <cellStyle name="计算 2 7 4 3 5" xfId="19288"/>
    <cellStyle name="标题 2 7" xfId="19289"/>
    <cellStyle name="汇总 2 2 5 3 4" xfId="19290"/>
    <cellStyle name="标题 2 7 2" xfId="19291"/>
    <cellStyle name="汇总 2 2 5 3 4 2" xfId="19292"/>
    <cellStyle name="标题 2 7 2 2" xfId="19293"/>
    <cellStyle name="输出 2 4 2 9" xfId="19294"/>
    <cellStyle name="汇总 2 2 5 3 4 2 2" xfId="19295"/>
    <cellStyle name="标题 2 7 2 2 2" xfId="19296"/>
    <cellStyle name="常规 3 3 2 2 3 3" xfId="19297"/>
    <cellStyle name="输出 2 4 2 9 2" xfId="19298"/>
    <cellStyle name="汇总 2 2 5 3 4 2 2 2" xfId="19299"/>
    <cellStyle name="标题 2 7 2 2 2 2" xfId="19300"/>
    <cellStyle name="汇总 2 2 5 3 4 3" xfId="19301"/>
    <cellStyle name="标题 2 7 2 3" xfId="19302"/>
    <cellStyle name="汇总 2 2 5 4 4 3" xfId="19303"/>
    <cellStyle name="标题 2 8 2 3" xfId="19304"/>
    <cellStyle name="汇总 2 2 5 4 4 4" xfId="19305"/>
    <cellStyle name="标题 2 8 2 4" xfId="19306"/>
    <cellStyle name="标题 3 10" xfId="19307"/>
    <cellStyle name="注释 2 4 7 2 2" xfId="19308"/>
    <cellStyle name="汇总 2 2 3 2 6" xfId="19309"/>
    <cellStyle name="常规 2 4 4 4 3" xfId="19310"/>
    <cellStyle name="计算 2 7 2 3 3" xfId="19311"/>
    <cellStyle name="标题 3 10 2" xfId="19312"/>
    <cellStyle name="输入 2 5 4 2 4" xfId="19313"/>
    <cellStyle name="注释 2 4 7 2 2 2" xfId="19314"/>
    <cellStyle name="标题 3 11" xfId="19315"/>
    <cellStyle name="注释 2 4 7 2 3" xfId="19316"/>
    <cellStyle name="常规 11 9 2 4" xfId="19317"/>
    <cellStyle name="标题 3 2 3 4 2" xfId="19318"/>
    <cellStyle name="差 4 3 4" xfId="19319"/>
    <cellStyle name="标题 3 2 10 2 2" xfId="19320"/>
    <cellStyle name="标题 3 2 3 4 2 2" xfId="19321"/>
    <cellStyle name="标题 3 2 10 2 2 2" xfId="19322"/>
    <cellStyle name="输入 3 4 4 4" xfId="19323"/>
    <cellStyle name="常规 11 9 2 5" xfId="19324"/>
    <cellStyle name="输出 2 2 2 2 10" xfId="19325"/>
    <cellStyle name="标题 3 2 3 4 3" xfId="19326"/>
    <cellStyle name="差 4 3 5" xfId="19327"/>
    <cellStyle name="标题 3 2 10 2 3" xfId="19328"/>
    <cellStyle name="标题 3 2 12" xfId="19329"/>
    <cellStyle name="计算 2 2 6 4" xfId="19330"/>
    <cellStyle name="标题 3 2 2" xfId="19331"/>
    <cellStyle name="解释性文本 5 3 2 5" xfId="19332"/>
    <cellStyle name="标题 3 2 2 10" xfId="19333"/>
    <cellStyle name="输入 5 2 3 3 2 4" xfId="19334"/>
    <cellStyle name="标题 3 2 2 10 2" xfId="19335"/>
    <cellStyle name="标题 3 2 2 11" xfId="19336"/>
    <cellStyle name="常规 29 2 3 2 4" xfId="19337"/>
    <cellStyle name="标题 3 2 2 11 2" xfId="19338"/>
    <cellStyle name="计算 3 2 2 2 5" xfId="19339"/>
    <cellStyle name="计算 2 2 6 4 2" xfId="19340"/>
    <cellStyle name="标题 3 2 2 2" xfId="19341"/>
    <cellStyle name="标题 4 2 3 2 2 2" xfId="19342"/>
    <cellStyle name="标题 3 2 2 2 2 4" xfId="19343"/>
    <cellStyle name="常规 2 8 2 4 6" xfId="19344"/>
    <cellStyle name="计算 2 4 4 6" xfId="19345"/>
    <cellStyle name="标题 3 2 2 2 3 3 2" xfId="19346"/>
    <cellStyle name="标题 4 2 3 2 3 2" xfId="19347"/>
    <cellStyle name="汇总 2 5 2 4 2 2 4" xfId="19348"/>
    <cellStyle name="标题 3 2 2 2 3 4" xfId="19349"/>
    <cellStyle name="汇总 2 5 2 4 2 3" xfId="19350"/>
    <cellStyle name="标题 3 2 2 2 4" xfId="19351"/>
    <cellStyle name="链接单元格 4 3 2" xfId="19352"/>
    <cellStyle name="汇总 2 5 2 4 2 3 2" xfId="19353"/>
    <cellStyle name="标题 3 2 2 2 4 2" xfId="19354"/>
    <cellStyle name="常规 2 8 2 6 4" xfId="19355"/>
    <cellStyle name="输出 2 5 3 2 2 3" xfId="19356"/>
    <cellStyle name="链接单元格 4 3 2 2" xfId="19357"/>
    <cellStyle name="输入 2 2 6 4" xfId="19358"/>
    <cellStyle name="汇总 2 5 2 4 2 3 3" xfId="19359"/>
    <cellStyle name="标题 3 2 2 2 4 3" xfId="19360"/>
    <cellStyle name="输出 2 5 3 2 2 4" xfId="19361"/>
    <cellStyle name="链接单元格 4 3 2 3" xfId="19362"/>
    <cellStyle name="输入 2 2 6 5" xfId="19363"/>
    <cellStyle name="标题 3 2 2 2 5 2" xfId="19364"/>
    <cellStyle name="链接单元格 4 3 3 2" xfId="19365"/>
    <cellStyle name="汇总 2 2 4 4 3 2 2 2" xfId="19366"/>
    <cellStyle name="输入 2 2 7 4" xfId="19367"/>
    <cellStyle name="计算 2 6 3 6" xfId="19368"/>
    <cellStyle name="标题 3 2 2 2 5 2 2" xfId="19369"/>
    <cellStyle name="常规 2 3 5 7" xfId="19370"/>
    <cellStyle name="链接单元格 4 3 3 2 2" xfId="19371"/>
    <cellStyle name="输入 2 2 7 4 2" xfId="19372"/>
    <cellStyle name="汇总 2 5 2 4 2 5" xfId="19373"/>
    <cellStyle name="标题 3 2 2 2 6" xfId="19374"/>
    <cellStyle name="输出 2 2 12 2" xfId="19375"/>
    <cellStyle name="链接单元格 4 3 4" xfId="19376"/>
    <cellStyle name="汇总 2 3 8 3 2 2" xfId="19377"/>
    <cellStyle name="汇总 2 2 4 4 3 2 3" xfId="19378"/>
    <cellStyle name="差 3 2 4" xfId="19379"/>
    <cellStyle name="常规 11 4 11 3" xfId="19380"/>
    <cellStyle name="标题 3 2 2 3 2" xfId="19381"/>
    <cellStyle name="差 3 2 4 2" xfId="19382"/>
    <cellStyle name="输入 2 3 4 4" xfId="19383"/>
    <cellStyle name="标题 3 2 2 3 2 2" xfId="19384"/>
    <cellStyle name="常规 18 2 5 2" xfId="19385"/>
    <cellStyle name="常规 23 2 5 2" xfId="19386"/>
    <cellStyle name="差 3 2 4 3" xfId="19387"/>
    <cellStyle name="输入 2 3 4 5" xfId="19388"/>
    <cellStyle name="标题 3 2 2 3 2 3" xfId="19389"/>
    <cellStyle name="差 3 2 5" xfId="19390"/>
    <cellStyle name="汇总 2 5 2 4 3 2" xfId="19391"/>
    <cellStyle name="标题 3 2 2 3 3" xfId="19392"/>
    <cellStyle name="标题 3 2 2 4" xfId="19393"/>
    <cellStyle name="常规 11 8 2 4" xfId="19394"/>
    <cellStyle name="差 3 3 4" xfId="19395"/>
    <cellStyle name="标题 3 2 2 4 2" xfId="19396"/>
    <cellStyle name="常规 11 8 2 4 2" xfId="19397"/>
    <cellStyle name="标题 3 2 2 4 2 2" xfId="19398"/>
    <cellStyle name="常规 11 9 2 2 2 2" xfId="19399"/>
    <cellStyle name="常规 11 8 2 4 3" xfId="19400"/>
    <cellStyle name="标题 3 2 2 4 2 3" xfId="19401"/>
    <cellStyle name="差 4 3 2 2 2" xfId="19402"/>
    <cellStyle name="输入 3 4 2 4 2" xfId="19403"/>
    <cellStyle name="汇总 6 3 3 5 2" xfId="19404"/>
    <cellStyle name="常规 11 8 2 5" xfId="19405"/>
    <cellStyle name="差 3 3 5" xfId="19406"/>
    <cellStyle name="汇总 2 5 2 4 4 2" xfId="19407"/>
    <cellStyle name="标题 3 2 2 4 3" xfId="19408"/>
    <cellStyle name="常规 11 8 2 5 2" xfId="19409"/>
    <cellStyle name="汇总 2 5 2 4 4 2 2" xfId="19410"/>
    <cellStyle name="标题 3 2 2 4 3 2" xfId="19411"/>
    <cellStyle name="常规 9 8 4" xfId="19412"/>
    <cellStyle name="标题 3 2 2 9 2 2 2" xfId="19413"/>
    <cellStyle name="标题 4 3 2 4 3" xfId="19414"/>
    <cellStyle name="常规 4 2 2 7" xfId="19415"/>
    <cellStyle name="常规 6 9" xfId="19416"/>
    <cellStyle name="标题 3 2 2 9 2 2 2 2" xfId="19417"/>
    <cellStyle name="标题 3 2 2 9 2 3" xfId="19418"/>
    <cellStyle name="常规 2 10 7 2 2" xfId="19419"/>
    <cellStyle name="标题 3 2 2 9 3" xfId="19420"/>
    <cellStyle name="强调文字颜色 5 3 2 2 3 2" xfId="19421"/>
    <cellStyle name="标题 3 2 2 9 3 2" xfId="19422"/>
    <cellStyle name="强调文字颜色 5 3 2 2 3 2 2" xfId="19423"/>
    <cellStyle name="标题 3 2 3 2 2 3" xfId="19424"/>
    <cellStyle name="常规 2 9 2 4 5" xfId="19425"/>
    <cellStyle name="汇总 2 5 2 5 2 2" xfId="19426"/>
    <cellStyle name="标题 3 2 3 2 3" xfId="19427"/>
    <cellStyle name="汇总 2 5 2 5 2 3" xfId="19428"/>
    <cellStyle name="标题 3 2 3 2 4" xfId="19429"/>
    <cellStyle name="链接单元格 5 3 2" xfId="19430"/>
    <cellStyle name="标题 3 2 3 3" xfId="19431"/>
    <cellStyle name="差 4 2 4" xfId="19432"/>
    <cellStyle name="标题 3 2 3 3 2" xfId="19433"/>
    <cellStyle name="差 4 2 4 2" xfId="19434"/>
    <cellStyle name="输入 3 3 4 4" xfId="19435"/>
    <cellStyle name="标题 3 2 3 3 2 2" xfId="19436"/>
    <cellStyle name="常规 19 2 5 2" xfId="19437"/>
    <cellStyle name="常规 24 2 5 2" xfId="19438"/>
    <cellStyle name="差 4 2 4 3" xfId="19439"/>
    <cellStyle name="标题 3 2 3 3 2 3" xfId="19440"/>
    <cellStyle name="差 4 2 5" xfId="19441"/>
    <cellStyle name="汇总 2 5 2 5 3 2" xfId="19442"/>
    <cellStyle name="标题 3 2 3 3 3" xfId="19443"/>
    <cellStyle name="标题 3 2 4 2 2" xfId="19444"/>
    <cellStyle name="标题 3 2 4 2 2 2" xfId="19445"/>
    <cellStyle name="输入 4 2 4 4" xfId="19446"/>
    <cellStyle name="汇总 6 3 3" xfId="19447"/>
    <cellStyle name="汇总 2 5 2 6 2 2" xfId="19448"/>
    <cellStyle name="标题 3 2 4 2 3" xfId="19449"/>
    <cellStyle name="标题 3 2 4 3" xfId="19450"/>
    <cellStyle name="差 5 2 4" xfId="19451"/>
    <cellStyle name="标题 3 2 4 3 2" xfId="19452"/>
    <cellStyle name="标题 3 2 4 3 2 2" xfId="19453"/>
    <cellStyle name="输入 4 3 4 4" xfId="19454"/>
    <cellStyle name="汇总 7 3 3" xfId="19455"/>
    <cellStyle name="差 5 2 4 2" xfId="19456"/>
    <cellStyle name="标题 3 2 5 2" xfId="19457"/>
    <cellStyle name="输入 2 2 3 2 3 2 2 3" xfId="19458"/>
    <cellStyle name="输入 2 2 4 2 3 2 2 4" xfId="19459"/>
    <cellStyle name="标题 3 2 5 2 2" xfId="19460"/>
    <cellStyle name="标题 3 2 5 2 2 2" xfId="19461"/>
    <cellStyle name="汇总 2 5 2 7 2 2" xfId="19462"/>
    <cellStyle name="标题 3 2 5 2 3" xfId="19463"/>
    <cellStyle name="标题 3 2 5 3" xfId="19464"/>
    <cellStyle name="输入 2 2 3 2 3 2 2 4" xfId="19465"/>
    <cellStyle name="计算 2 4 2 3 3 2 2 2" xfId="19466"/>
    <cellStyle name="差 6 2 4" xfId="19467"/>
    <cellStyle name="标题 3 2 5 3 2" xfId="19468"/>
    <cellStyle name="标题 3 2 5 3 2 2" xfId="19469"/>
    <cellStyle name="标题 3 2 5 4" xfId="19470"/>
    <cellStyle name="标题 3 2 6" xfId="19471"/>
    <cellStyle name="标题 3 2 6 2" xfId="19472"/>
    <cellStyle name="输入 2 2 4 2 3 3 2 4" xfId="19473"/>
    <cellStyle name="标题 3 2 6 2 2" xfId="19474"/>
    <cellStyle name="标题 3 2 6 2 2 2" xfId="19475"/>
    <cellStyle name="输入 6 2 4 4" xfId="19476"/>
    <cellStyle name="常规 4 14 3" xfId="19477"/>
    <cellStyle name="标题 3 2 6 3" xfId="19478"/>
    <cellStyle name="差 7 2 4" xfId="19479"/>
    <cellStyle name="标题 3 2 6 3 2" xfId="19480"/>
    <cellStyle name="标题 3 2 6 4" xfId="19481"/>
    <cellStyle name="标题 3 2 7" xfId="19482"/>
    <cellStyle name="输入 2 2 3 7 5" xfId="19483"/>
    <cellStyle name="常规 37 3 2" xfId="19484"/>
    <cellStyle name="标题 3 2 7 2" xfId="19485"/>
    <cellStyle name="常规 37 3 2 2" xfId="19486"/>
    <cellStyle name="输出 4 2 2 3 2 3" xfId="19487"/>
    <cellStyle name="常规 11 4 4 2 2 5" xfId="19488"/>
    <cellStyle name="常规 11 5 10 3" xfId="19489"/>
    <cellStyle name="标题 3 2 7 2 2" xfId="19490"/>
    <cellStyle name="标题 4 4 2 3 2 3" xfId="19491"/>
    <cellStyle name="标题 3 2 7 2 2 2" xfId="19492"/>
    <cellStyle name="标题 3 2 7 2 2 2 2" xfId="19493"/>
    <cellStyle name="计算 2 3 2 4 3 5" xfId="19494"/>
    <cellStyle name="注释 3 4 4 2" xfId="19495"/>
    <cellStyle name="常规 11 4 4 2 2 6" xfId="19496"/>
    <cellStyle name="标题 3 2 7 2 3" xfId="19497"/>
    <cellStyle name="常规 4 11 2 2" xfId="19498"/>
    <cellStyle name="标题 3 2 7 3" xfId="19499"/>
    <cellStyle name="差 8 2 4" xfId="19500"/>
    <cellStyle name="常规 11 4 4 2 3 5" xfId="19501"/>
    <cellStyle name="常规 4 11 2 2 2" xfId="19502"/>
    <cellStyle name="常规 11 5 11 3" xfId="19503"/>
    <cellStyle name="标题 3 2 7 3 2" xfId="19504"/>
    <cellStyle name="常规 4 11 2 2 2 2" xfId="19505"/>
    <cellStyle name="标题 3 2 7 3 2 2" xfId="19506"/>
    <cellStyle name="常规 11 4 4 2 4 5" xfId="19507"/>
    <cellStyle name="常规 4 11 2 3 2" xfId="19508"/>
    <cellStyle name="标题 3 2 7 4 2" xfId="19509"/>
    <cellStyle name="常规 4 11 2 4" xfId="19510"/>
    <cellStyle name="标题 3 2 7 5" xfId="19511"/>
    <cellStyle name="常规 4 11 2 5" xfId="19512"/>
    <cellStyle name="标题 3 2 7 6" xfId="19513"/>
    <cellStyle name="常规 37 3 3" xfId="19514"/>
    <cellStyle name="汇总 4 4 2 2 2 2 2" xfId="19515"/>
    <cellStyle name="标题 3 2 8" xfId="19516"/>
    <cellStyle name="标题 3 2 8 2" xfId="19517"/>
    <cellStyle name="常规 11 4 4 3 2 5" xfId="19518"/>
    <cellStyle name="计算 6 3 2 2 3" xfId="19519"/>
    <cellStyle name="标题 3 2 8 2 2" xfId="19520"/>
    <cellStyle name="标题 3 2 8 2 2 2" xfId="19521"/>
    <cellStyle name="常规 37 3 4" xfId="19522"/>
    <cellStyle name="标题 3 2 9" xfId="19523"/>
    <cellStyle name="汇总 2 5 5 2 3 2" xfId="19524"/>
    <cellStyle name="标题 3 2 9 2 2 2" xfId="19525"/>
    <cellStyle name="标题 3 3 2 2 2 2" xfId="19526"/>
    <cellStyle name="标题 3 3 2 2 2 2 2" xfId="19527"/>
    <cellStyle name="计算 2 3 2 5 3" xfId="19528"/>
    <cellStyle name="标题 3 3 2 2 2 3" xfId="19529"/>
    <cellStyle name="标题 3 3 2 2 4" xfId="19530"/>
    <cellStyle name="标题 3 3 2 3 2 2 2" xfId="19531"/>
    <cellStyle name="计算 2 4 2 5 3" xfId="19532"/>
    <cellStyle name="标题 3 3 2 3 2 2 2 2" xfId="19533"/>
    <cellStyle name="计算 2 4 2 5 3 2" xfId="19534"/>
    <cellStyle name="标题 3 3 2 3 3" xfId="19535"/>
    <cellStyle name="标题 3 3 2 4 2 2" xfId="19536"/>
    <cellStyle name="标题 3 3 2 4 2 2 2" xfId="19537"/>
    <cellStyle name="计算 2 5 2 5 3" xfId="19538"/>
    <cellStyle name="标题 3 3 2 4 3" xfId="19539"/>
    <cellStyle name="标题 3 3 3 2 2 2" xfId="19540"/>
    <cellStyle name="常规 11 5 4 4 5" xfId="19541"/>
    <cellStyle name="标题 3 3 3 2 2 2 2" xfId="19542"/>
    <cellStyle name="标题 3 3 3 2 3" xfId="19543"/>
    <cellStyle name="计算 3 11" xfId="19544"/>
    <cellStyle name="标题 3 3 3 3 2 2" xfId="19545"/>
    <cellStyle name="标题 3 3 4 2 2 2" xfId="19546"/>
    <cellStyle name="标题 3 3 4 2 2 2 2" xfId="19547"/>
    <cellStyle name="汇总 2 4 2 4 3" xfId="19548"/>
    <cellStyle name="标题 3 3 4 2 3" xfId="19549"/>
    <cellStyle name="标题 3 3 4 3 2 2" xfId="19550"/>
    <cellStyle name="注释 2 7 3 2 4" xfId="19551"/>
    <cellStyle name="差 6 4 4" xfId="19552"/>
    <cellStyle name="标题 3 3 5 2 2 2" xfId="19553"/>
    <cellStyle name="常规 14 6 2 2" xfId="19554"/>
    <cellStyle name="标题 3 3 6" xfId="19555"/>
    <cellStyle name="常规 14 6 2 3" xfId="19556"/>
    <cellStyle name="计算 3 2 3 2 2" xfId="19557"/>
    <cellStyle name="标题 3 3 7" xfId="19558"/>
    <cellStyle name="常规 37 4 2" xfId="19559"/>
    <cellStyle name="标题 3 4 2 2" xfId="19560"/>
    <cellStyle name="标题 3 4 2 2 2" xfId="19561"/>
    <cellStyle name="标题 3 4 2 2 2 2" xfId="19562"/>
    <cellStyle name="输出 2 9 2" xfId="19563"/>
    <cellStyle name="常规 11 5 4 2 2 3 4" xfId="19564"/>
    <cellStyle name="标题 3 4 2 2 2 2 2 2" xfId="19565"/>
    <cellStyle name="标题 3 4 2 2 2 3" xfId="19566"/>
    <cellStyle name="汇总 2 5 4 4 2 2" xfId="19567"/>
    <cellStyle name="解释性文本 2 2 2 2 4 2" xfId="19568"/>
    <cellStyle name="标题 3 4 2 2 3" xfId="19569"/>
    <cellStyle name="标题 3 4 2 2 4" xfId="19570"/>
    <cellStyle name="强调文字颜色 1 3 2 3 5" xfId="19571"/>
    <cellStyle name="标题 3 4 2 3 2 2" xfId="19572"/>
    <cellStyle name="标题 3 4 2 3 2 2 2" xfId="19573"/>
    <cellStyle name="标题 3 4 2 3 2 2 2 2" xfId="19574"/>
    <cellStyle name="标题 3 4 2 3 3" xfId="19575"/>
    <cellStyle name="标题 3 4 2 3 4" xfId="19576"/>
    <cellStyle name="标题 3 4 2 4" xfId="19577"/>
    <cellStyle name="标题 3 4 2 4 2" xfId="19578"/>
    <cellStyle name="常规 11 3 7" xfId="19579"/>
    <cellStyle name="标题 3 4 2 4 2 2" xfId="19580"/>
    <cellStyle name="常规 11 3 7 2" xfId="19581"/>
    <cellStyle name="标题 3 4 2 4 2 2 2" xfId="19582"/>
    <cellStyle name="输入 2 2 4 4 6" xfId="19583"/>
    <cellStyle name="标题 3 4 2 4 3" xfId="19584"/>
    <cellStyle name="计算 2 2 10 2 2 2" xfId="19585"/>
    <cellStyle name="强调文字颜色 1 2 3 3 3 2 2" xfId="19586"/>
    <cellStyle name="计算 2 2 8 5" xfId="19587"/>
    <cellStyle name="常规 2 4 7 2 2" xfId="19588"/>
    <cellStyle name="标题 3 4 3" xfId="19589"/>
    <cellStyle name="标题 3 4 3 2" xfId="19590"/>
    <cellStyle name="标题 3 4 3 2 2" xfId="19591"/>
    <cellStyle name="标题 3 4 3 2 2 2" xfId="19592"/>
    <cellStyle name="解释性文本 2 2 2 3 4 2" xfId="19593"/>
    <cellStyle name="标题 3 4 3 2 3" xfId="19594"/>
    <cellStyle name="标题 3 4 3 3 2" xfId="19595"/>
    <cellStyle name="强调文字颜色 1 4 2 3 5" xfId="19596"/>
    <cellStyle name="标题 3 4 3 3 2 2" xfId="19597"/>
    <cellStyle name="标题 3 4 3 4" xfId="19598"/>
    <cellStyle name="常规 2 4 7 2 3" xfId="19599"/>
    <cellStyle name="标题 3 4 4" xfId="19600"/>
    <cellStyle name="标题 3 4 4 2" xfId="19601"/>
    <cellStyle name="标题 3 4 4 2 2" xfId="19602"/>
    <cellStyle name="常规 2 5 3 6" xfId="19603"/>
    <cellStyle name="标题 3 4 4 2 2 2" xfId="19604"/>
    <cellStyle name="标题 3 4 4 2 3" xfId="19605"/>
    <cellStyle name="标题 3 4 4 3" xfId="19606"/>
    <cellStyle name="标题 3 4 4 3 2" xfId="19607"/>
    <cellStyle name="常规 2 6 3 6" xfId="19608"/>
    <cellStyle name="强调文字颜色 1 5 2 3 5" xfId="19609"/>
    <cellStyle name="标题 3 4 4 3 2 2" xfId="19610"/>
    <cellStyle name="标题 3 4 4 4" xfId="19611"/>
    <cellStyle name="常规 11 4 5 2 2" xfId="19612"/>
    <cellStyle name="标题 3 4 5" xfId="19613"/>
    <cellStyle name="常规 11 4 5 2 2 2" xfId="19614"/>
    <cellStyle name="输入 2 11 2 3" xfId="19615"/>
    <cellStyle name="标题 3 4 5 2" xfId="19616"/>
    <cellStyle name="常规 11 4 5 2 2 2 2" xfId="19617"/>
    <cellStyle name="标题 3 4 5 2 2" xfId="19618"/>
    <cellStyle name="常规 11 4 5 2 2 2 2 2" xfId="19619"/>
    <cellStyle name="常规 3 5 3 6" xfId="19620"/>
    <cellStyle name="标题 3 4 5 2 2 2" xfId="19621"/>
    <cellStyle name="强调文字颜色 6 5 5" xfId="19622"/>
    <cellStyle name="常规 11 4 5 2 2 3" xfId="19623"/>
    <cellStyle name="输入 2 11 2 4" xfId="19624"/>
    <cellStyle name="标题 3 4 5 3" xfId="19625"/>
    <cellStyle name="常规 11 4 5 2 3" xfId="19626"/>
    <cellStyle name="常规 14 6 3 2" xfId="19627"/>
    <cellStyle name="标题 3 4 6" xfId="19628"/>
    <cellStyle name="常规 11 4 5 2 3 2" xfId="19629"/>
    <cellStyle name="标题 3 4 6 2" xfId="19630"/>
    <cellStyle name="常规 11 4 5 2 3 2 2" xfId="19631"/>
    <cellStyle name="标题 3 4 6 2 2" xfId="19632"/>
    <cellStyle name="常规 6 2 2 3 3" xfId="19633"/>
    <cellStyle name="常规 11 4 5 2 4" xfId="19634"/>
    <cellStyle name="计算 3 2 3 3 2" xfId="19635"/>
    <cellStyle name="标题 3 4 7" xfId="19636"/>
    <cellStyle name="计算 2 2 9 4" xfId="19637"/>
    <cellStyle name="标题 3 5 2" xfId="19638"/>
    <cellStyle name="标题 3 5 2 2" xfId="19639"/>
    <cellStyle name="常规 11 4 9" xfId="19640"/>
    <cellStyle name="标题 3 5 2 2 2" xfId="19641"/>
    <cellStyle name="常规 11 4 9 2" xfId="19642"/>
    <cellStyle name="常规 39 2 3" xfId="19643"/>
    <cellStyle name="标题 3 5 2 2 2 2 2" xfId="19644"/>
    <cellStyle name="警告文本 2 3 4 3 2" xfId="19645"/>
    <cellStyle name="标题 3 5 2 2 2 2 2 2" xfId="19646"/>
    <cellStyle name="标题 3 5 2 2 2 3" xfId="19647"/>
    <cellStyle name="输出 2 2 2 2 3 8" xfId="19648"/>
    <cellStyle name="警告文本 2 3 4 4" xfId="19649"/>
    <cellStyle name="标题 3 5 2 2 3" xfId="19650"/>
    <cellStyle name="常规 11 4 9 3" xfId="19651"/>
    <cellStyle name="常规 39 2 4" xfId="19652"/>
    <cellStyle name="标题 3 5 2 2 4" xfId="19653"/>
    <cellStyle name="常规 11 4 9 4" xfId="19654"/>
    <cellStyle name="标题 3 5 2 3 2" xfId="19655"/>
    <cellStyle name="标题 5 2 8" xfId="19656"/>
    <cellStyle name="常规 39 3 3" xfId="19657"/>
    <cellStyle name="标题 8 4 5" xfId="19658"/>
    <cellStyle name="强调文字颜色 2 3 2 3 5" xfId="19659"/>
    <cellStyle name="标题 3 5 2 3 2 2" xfId="19660"/>
    <cellStyle name="标题 5 2 8 2" xfId="19661"/>
    <cellStyle name="计算 2 2 2 5 7" xfId="19662"/>
    <cellStyle name="标题 3 5 2 3 2 2 2" xfId="19663"/>
    <cellStyle name="标题 5 2 8 2 2" xfId="19664"/>
    <cellStyle name="标题 3 5 2 3 2 2 2 2" xfId="19665"/>
    <cellStyle name="标题 5 2 8 2 2 2" xfId="19666"/>
    <cellStyle name="强调文字颜色 2 3 2 3 6" xfId="19667"/>
    <cellStyle name="标题 3 5 2 3 2 3" xfId="19668"/>
    <cellStyle name="标题 5 2 8 3" xfId="19669"/>
    <cellStyle name="标题 3 5 2 3 3" xfId="19670"/>
    <cellStyle name="标题 5 2 9" xfId="19671"/>
    <cellStyle name="标题 3 5 2 3 4" xfId="19672"/>
    <cellStyle name="标题 3 5 2 4" xfId="19673"/>
    <cellStyle name="标题 3 5 2 4 2" xfId="19674"/>
    <cellStyle name="标题 5 3 8" xfId="19675"/>
    <cellStyle name="标题 3 5 2 4 2 2" xfId="19676"/>
    <cellStyle name="计算 2 2 4 2 3 4" xfId="19677"/>
    <cellStyle name="标题 3 5 2 4 2 2 2" xfId="19678"/>
    <cellStyle name="计算 2 2 4 2 3 4 2" xfId="19679"/>
    <cellStyle name="标题 3 5 2 4 3" xfId="19680"/>
    <cellStyle name="计算 2 2 11 2 2 2" xfId="19681"/>
    <cellStyle name="标题 5 3 9" xfId="19682"/>
    <cellStyle name="标题 3 5 2 5" xfId="19683"/>
    <cellStyle name="注释 2 5 2 5 2" xfId="19684"/>
    <cellStyle name="常规 11 4 7 2 5" xfId="19685"/>
    <cellStyle name="标题 3 5 2 5 2" xfId="19686"/>
    <cellStyle name="注释 2 5 2 5 2 2" xfId="19687"/>
    <cellStyle name="标题 3 5 2 5 2 2" xfId="19688"/>
    <cellStyle name="计算 2 2 4 3 3 4" xfId="19689"/>
    <cellStyle name="注释 2 5 2 5 2 2 2" xfId="19690"/>
    <cellStyle name="计算 2 2 9 5" xfId="19691"/>
    <cellStyle name="常规 2 4 7 3 2" xfId="19692"/>
    <cellStyle name="标题 3 5 3" xfId="19693"/>
    <cellStyle name="计算 2 7 5 2 2" xfId="19694"/>
    <cellStyle name="标题 3 5 3 2" xfId="19695"/>
    <cellStyle name="常规 11 5 9" xfId="19696"/>
    <cellStyle name="注释 2 2 3 2 2 3" xfId="19697"/>
    <cellStyle name="计算 2 7 5 2 2 2" xfId="19698"/>
    <cellStyle name="标题 3 5 3 2 2" xfId="19699"/>
    <cellStyle name="常规 11 5 9 2" xfId="19700"/>
    <cellStyle name="注释 2 2 3 2 2 3 2" xfId="19701"/>
    <cellStyle name="标题 3 5 3 2 2 2 2" xfId="19702"/>
    <cellStyle name="注释 2 2 3 2 2 3 2 2 2" xfId="19703"/>
    <cellStyle name="标题 3 5 3 2 3" xfId="19704"/>
    <cellStyle name="常规 11 5 9 3" xfId="19705"/>
    <cellStyle name="注释 2 2 3 2 2 3 3" xfId="19706"/>
    <cellStyle name="标题 3 5 3 3" xfId="19707"/>
    <cellStyle name="注释 2 2 3 2 2 4" xfId="19708"/>
    <cellStyle name="标题 3 5 3 3 2" xfId="19709"/>
    <cellStyle name="注释 2 2 3 2 2 4 2" xfId="19710"/>
    <cellStyle name="注释 2 2 3 2 2 4 2 2" xfId="19711"/>
    <cellStyle name="强调文字颜色 2 4 2 3 5" xfId="19712"/>
    <cellStyle name="标题 3 5 3 3 2 2" xfId="19713"/>
    <cellStyle name="标题 3 5 4" xfId="19714"/>
    <cellStyle name="计算 2 7 5 2 3" xfId="19715"/>
    <cellStyle name="标题 3 5 4 2" xfId="19716"/>
    <cellStyle name="常规 11 6 9" xfId="19717"/>
    <cellStyle name="注释 2 2 3 2 3 3" xfId="19718"/>
    <cellStyle name="标题 3 5 4 2 2" xfId="19719"/>
    <cellStyle name="常规 11 6 9 2" xfId="19720"/>
    <cellStyle name="注释 2 2 3 2 3 3 2" xfId="19721"/>
    <cellStyle name="汇总 2 2 2 4 7" xfId="19722"/>
    <cellStyle name="标题 3 5 4 2 2 2 2" xfId="19723"/>
    <cellStyle name="注释 2 2 3 2 3 3 2 2 2" xfId="19724"/>
    <cellStyle name="标题 3 5 4 2 3" xfId="19725"/>
    <cellStyle name="注释 2 2 3 2 3 3 3" xfId="19726"/>
    <cellStyle name="标题 3 5 4 3 2" xfId="19727"/>
    <cellStyle name="注释 2 2 3 2 3 4 2" xfId="19728"/>
    <cellStyle name="注释 2 2 3 2 3 4 2 2" xfId="19729"/>
    <cellStyle name="强调文字颜色 2 5 2 3 5" xfId="19730"/>
    <cellStyle name="标题 3 5 4 3 2 2" xfId="19731"/>
    <cellStyle name="标题 3 5 4 4" xfId="19732"/>
    <cellStyle name="注释 2 2 3 2 3 5" xfId="19733"/>
    <cellStyle name="常规 11 4 5 3 2" xfId="19734"/>
    <cellStyle name="标题 3 5 5" xfId="19735"/>
    <cellStyle name="计算 2 7 5 2 4" xfId="19736"/>
    <cellStyle name="输入 2 12 2 3" xfId="19737"/>
    <cellStyle name="标题 3 5 5 2" xfId="19738"/>
    <cellStyle name="常规 11 7 9" xfId="19739"/>
    <cellStyle name="注释 2 2 3 2 4 3" xfId="19740"/>
    <cellStyle name="常规 11 4 5 3 2 2" xfId="19741"/>
    <cellStyle name="常规 11 4 5 3 2 3" xfId="19742"/>
    <cellStyle name="解释性文本 2 2 11 2" xfId="19743"/>
    <cellStyle name="输入 2 12 2 4" xfId="19744"/>
    <cellStyle name="标题 3 5 5 3" xfId="19745"/>
    <cellStyle name="注释 2 2 3 2 4 4" xfId="19746"/>
    <cellStyle name="常规 11 4 5 3 3" xfId="19747"/>
    <cellStyle name="标题 3 5 6" xfId="19748"/>
    <cellStyle name="标题 3 5 6 2" xfId="19749"/>
    <cellStyle name="常规 11 8 9" xfId="19750"/>
    <cellStyle name="注释 2 2 3 2 5 3" xfId="19751"/>
    <cellStyle name="常规 11 4 5 3 3 2" xfId="19752"/>
    <cellStyle name="常规 11 4 5 3 3 2 2" xfId="19753"/>
    <cellStyle name="标题 5 3 5 5" xfId="19754"/>
    <cellStyle name="标题 3 5 6 2 2" xfId="19755"/>
    <cellStyle name="注释 2 2 3 2 5 3 2" xfId="19756"/>
    <cellStyle name="常规 6 3 2 3 3" xfId="19757"/>
    <cellStyle name="常规 11 4 5 3 4" xfId="19758"/>
    <cellStyle name="计算 3 2 3 4 2" xfId="19759"/>
    <cellStyle name="标题 3 5 7" xfId="19760"/>
    <cellStyle name="标题 3 6" xfId="19761"/>
    <cellStyle name="注释 2 2 5 3 2 2 2" xfId="19762"/>
    <cellStyle name="汇总 2 2 6 2 4" xfId="19763"/>
    <cellStyle name="标题 3 6 2" xfId="19764"/>
    <cellStyle name="注释 2 2 5 3 2 2 2 2" xfId="19765"/>
    <cellStyle name="输入 2 2 11 4" xfId="19766"/>
    <cellStyle name="标题 3 6 2 2 2" xfId="19767"/>
    <cellStyle name="输入 2 2 11 4 2" xfId="19768"/>
    <cellStyle name="标题 3 6 2 2 2 2" xfId="19769"/>
    <cellStyle name="常规 4 2 2 2 3 3" xfId="19770"/>
    <cellStyle name="标题 3 6 2 2 2 2 2" xfId="19771"/>
    <cellStyle name="输入 2 2 11 5" xfId="19772"/>
    <cellStyle name="标题 3 6 2 2 3" xfId="19773"/>
    <cellStyle name="汇总 2 2 3 2 2 4 4" xfId="19774"/>
    <cellStyle name="标题 3 6 2 3" xfId="19775"/>
    <cellStyle name="标题 3 6 2 3 2" xfId="19776"/>
    <cellStyle name="标题 4 2 2 11" xfId="19777"/>
    <cellStyle name="常规 2 10 2 3 5" xfId="19778"/>
    <cellStyle name="常规 6 5 3 3" xfId="19779"/>
    <cellStyle name="常规 11 4 3 2 3 2 2 3" xfId="19780"/>
    <cellStyle name="标题 3 6 2 3 2 2" xfId="19781"/>
    <cellStyle name="强调文字颜色 3 3 2 3 5" xfId="19782"/>
    <cellStyle name="常规 4 2 2 3 3 3" xfId="19783"/>
    <cellStyle name="常规 11 4 2 2 2 2 2 5" xfId="19784"/>
    <cellStyle name="标题 3 6 3 2 2 2" xfId="19785"/>
    <cellStyle name="适中 6 4 4" xfId="19786"/>
    <cellStyle name="标题 3 6 3 2 2 2 2" xfId="19787"/>
    <cellStyle name="常规 4 3 9 3" xfId="19788"/>
    <cellStyle name="标题 3 6 3 2 3" xfId="19789"/>
    <cellStyle name="标题 3 6 3 3" xfId="19790"/>
    <cellStyle name="注释 2 2 3 3 2 4" xfId="19791"/>
    <cellStyle name="标题 3 6 3 3 2" xfId="19792"/>
    <cellStyle name="常规 2 5 10" xfId="19793"/>
    <cellStyle name="常规 3 2 2 3 3 5" xfId="19794"/>
    <cellStyle name="输出 2 2 5 2 2" xfId="19795"/>
    <cellStyle name="常规 2 11 2 3 5" xfId="19796"/>
    <cellStyle name="常规 7 5 3 3" xfId="19797"/>
    <cellStyle name="标题 3 6 3 3 2 2" xfId="19798"/>
    <cellStyle name="强调文字颜色 3 4 2 3 5" xfId="19799"/>
    <cellStyle name="常规 2 2 2 2 2" xfId="19800"/>
    <cellStyle name="输出 2 3 4 2 2" xfId="19801"/>
    <cellStyle name="标题 3 6 4 2 2 2" xfId="19802"/>
    <cellStyle name="常规 2 3 2" xfId="19803"/>
    <cellStyle name="输出 2 4 4" xfId="19804"/>
    <cellStyle name="常规 11 4 5 4 2 2" xfId="19805"/>
    <cellStyle name="输入 2 13 2 3" xfId="19806"/>
    <cellStyle name="标题 3 6 5 2" xfId="19807"/>
    <cellStyle name="常规 2 3 2 2" xfId="19808"/>
    <cellStyle name="输出 2 4 4 2" xfId="19809"/>
    <cellStyle name="常规 11 4 5 4 2 2 2" xfId="19810"/>
    <cellStyle name="输入 2 2 11 2 2 3" xfId="19811"/>
    <cellStyle name="警告文本 2 2 2 3 5" xfId="19812"/>
    <cellStyle name="标题 3 6 5 2 2" xfId="19813"/>
    <cellStyle name="标题 3 7" xfId="19814"/>
    <cellStyle name="注释 2 2 5 3 2 2 3" xfId="19815"/>
    <cellStyle name="汇总 2 2 6 3 4" xfId="19816"/>
    <cellStyle name="标题 3 7 2" xfId="19817"/>
    <cellStyle name="汇总 2 2 3 2 3 4 3" xfId="19818"/>
    <cellStyle name="标题 3 7 2 2" xfId="19819"/>
    <cellStyle name="标题 3 7 2 2 2" xfId="19820"/>
    <cellStyle name="标题 3 7 2 2 2 2" xfId="19821"/>
    <cellStyle name="常规 4 3 2 2 3 3" xfId="19822"/>
    <cellStyle name="汇总 2 2 3 2 3 4 4" xfId="19823"/>
    <cellStyle name="标题 3 7 2 3" xfId="19824"/>
    <cellStyle name="标题 3 7 3 2 2" xfId="19825"/>
    <cellStyle name="注释 2 2 3 4 2 3 2" xfId="19826"/>
    <cellStyle name="标题 3 7 4" xfId="19827"/>
    <cellStyle name="标题 3 8 2 2 2 2" xfId="19828"/>
    <cellStyle name="常规 4 4 2 2 3 3" xfId="19829"/>
    <cellStyle name="注释 2 12 3" xfId="19830"/>
    <cellStyle name="标题 3 8 2 2 3" xfId="19831"/>
    <cellStyle name="标题 3 8 2 2 4" xfId="19832"/>
    <cellStyle name="汇总 2 2 3 2 4 4 4" xfId="19833"/>
    <cellStyle name="标题 3 8 2 3" xfId="19834"/>
    <cellStyle name="标题 3 8 2 3 2" xfId="19835"/>
    <cellStyle name="标题 3 8 2 4" xfId="19836"/>
    <cellStyle name="常规 11 4 2 2 8 2" xfId="19837"/>
    <cellStyle name="标题 3 8 2 5" xfId="19838"/>
    <cellStyle name="检查单元格 2 2 2 2 2 2" xfId="19839"/>
    <cellStyle name="标题 3 8 3 2 2" xfId="19840"/>
    <cellStyle name="标题 3 8 3 2 2 2" xfId="19841"/>
    <cellStyle name="标题 3 8 3 2 3" xfId="19842"/>
    <cellStyle name="标题 3 8 3 2 4" xfId="19843"/>
    <cellStyle name="标题 3 8 3 3 2" xfId="19844"/>
    <cellStyle name="标题 3 8 3 4" xfId="19845"/>
    <cellStyle name="标题 3 8 3 5" xfId="19846"/>
    <cellStyle name="检查单元格 2 2 2 2 3 2" xfId="19847"/>
    <cellStyle name="标题 3 8 4 2" xfId="19848"/>
    <cellStyle name="标题 3 8 4 2 2" xfId="19849"/>
    <cellStyle name="常规 6 4" xfId="19850"/>
    <cellStyle name="标题 3 8 4 3" xfId="19851"/>
    <cellStyle name="标题 3 8 4 4" xfId="19852"/>
    <cellStyle name="常规 11 4 5 6 2" xfId="19853"/>
    <cellStyle name="常规 4 3" xfId="19854"/>
    <cellStyle name="差 2 2 2 2 3 2" xfId="19855"/>
    <cellStyle name="标题 3 8 5" xfId="19856"/>
    <cellStyle name="差 2 2 2 2 3 2 2" xfId="19857"/>
    <cellStyle name="输出 2 11" xfId="19858"/>
    <cellStyle name="标题 3 8 5 2" xfId="19859"/>
    <cellStyle name="链接单元格 2 2 3 2 5" xfId="19860"/>
    <cellStyle name="常规 2 2 3 6 2 2" xfId="19861"/>
    <cellStyle name="标题 3 8 7" xfId="19862"/>
    <cellStyle name="输出 4 3 2 3" xfId="19863"/>
    <cellStyle name="差 3 2 3 2 3 2" xfId="19864"/>
    <cellStyle name="常规 4 5" xfId="19865"/>
    <cellStyle name="标题 5 6 4" xfId="19866"/>
    <cellStyle name="标题 4 10 2" xfId="19867"/>
    <cellStyle name="标题 4 11" xfId="19868"/>
    <cellStyle name="标题 4 12" xfId="19869"/>
    <cellStyle name="常规 17 2 3 2 3" xfId="19870"/>
    <cellStyle name="常规 22 2 3 2 3" xfId="19871"/>
    <cellStyle name="常规 11 4 6 6" xfId="19872"/>
    <cellStyle name="差 2 2 2 3 3" xfId="19873"/>
    <cellStyle name="标题 4 2 10" xfId="19874"/>
    <cellStyle name="常规 17 2 3 2 3 2" xfId="19875"/>
    <cellStyle name="常规 22 2 3 2 3 2" xfId="19876"/>
    <cellStyle name="差 2 2 2 3 3 2" xfId="19877"/>
    <cellStyle name="标题 8 2 3 4" xfId="19878"/>
    <cellStyle name="标题 4 2 10 2" xfId="19879"/>
    <cellStyle name="警告文本 2 2 10" xfId="19880"/>
    <cellStyle name="差 2 2 2 3 3 2 2" xfId="19881"/>
    <cellStyle name="链接单元格 2 3 3 2 5" xfId="19882"/>
    <cellStyle name="标题 4 2 10 2 2" xfId="19883"/>
    <cellStyle name="警告文本 2 2 10 2" xfId="19884"/>
    <cellStyle name="标题 4 2 10 2 3" xfId="19885"/>
    <cellStyle name="标题 4 2 10 4" xfId="19886"/>
    <cellStyle name="警告文本 2 2 12" xfId="19887"/>
    <cellStyle name="输出 4 4 2 3" xfId="19888"/>
    <cellStyle name="常规 17 2 3 2 4" xfId="19889"/>
    <cellStyle name="常规 22 2 3 2 4" xfId="19890"/>
    <cellStyle name="差 2 2 2 3 4" xfId="19891"/>
    <cellStyle name="标题 4 2 11" xfId="19892"/>
    <cellStyle name="标题 8 2 4 4" xfId="19893"/>
    <cellStyle name="标题 4 2 11 2" xfId="19894"/>
    <cellStyle name="常规 17 2 3 2 5" xfId="19895"/>
    <cellStyle name="常规 22 2 3 2 5" xfId="19896"/>
    <cellStyle name="差 2 2 2 3 5" xfId="19897"/>
    <cellStyle name="标题 4 2 12" xfId="19898"/>
    <cellStyle name="计算 2 3 6 4" xfId="19899"/>
    <cellStyle name="标题 4 2 2" xfId="19900"/>
    <cellStyle name="解释性文本 5 4 2 5" xfId="19901"/>
    <cellStyle name="标题 4 2 2 10" xfId="19902"/>
    <cellStyle name="常规 2 10 2 3 4" xfId="19903"/>
    <cellStyle name="常规 6 5 3 2" xfId="19904"/>
    <cellStyle name="常规 11 4 3 2 3 2 2 2" xfId="19905"/>
    <cellStyle name="常规 4 2 2 3 3 2" xfId="19906"/>
    <cellStyle name="常规 11 4 2 2 2 2 2 4" xfId="19907"/>
    <cellStyle name="标题 4 2 2 10 2" xfId="19908"/>
    <cellStyle name="常规 6 5 3 2 2" xfId="19909"/>
    <cellStyle name="常规 11 4 3 2 3 2 2 2 2" xfId="19910"/>
    <cellStyle name="标题 4 2 2 11 2" xfId="19911"/>
    <cellStyle name="常规 6 5 3 3 2" xfId="19912"/>
    <cellStyle name="强调文字颜色 3 3 2 3 6" xfId="19913"/>
    <cellStyle name="常规 11 4 4 2 4 2 2 2" xfId="19914"/>
    <cellStyle name="常规 4 2 2 3 3 4" xfId="19915"/>
    <cellStyle name="标题 4 2 2 12" xfId="19916"/>
    <cellStyle name="常规 6 5 3 4" xfId="19917"/>
    <cellStyle name="常规 11 4 3 2 3 2 2 4" xfId="19918"/>
    <cellStyle name="标题 4 2 2 12 2" xfId="19919"/>
    <cellStyle name="汇总 6 3 2 2 5" xfId="19920"/>
    <cellStyle name="常规 6 5 3 4 2" xfId="19921"/>
    <cellStyle name="标题 4 2 2 13" xfId="19922"/>
    <cellStyle name="标题 4 6 3 3 2 2" xfId="19923"/>
    <cellStyle name="常规 6 5 3 5" xfId="19924"/>
    <cellStyle name="计算 2 3 13" xfId="19925"/>
    <cellStyle name="标题 4 2 2 2" xfId="19926"/>
    <cellStyle name="标题 4 2 2 2 2 2" xfId="19927"/>
    <cellStyle name="标题 4 2 2 2 2 3" xfId="19928"/>
    <cellStyle name="标题 4 2 2 2 2 3 2" xfId="19929"/>
    <cellStyle name="标题 5 2 3 2 2 2" xfId="19930"/>
    <cellStyle name="强调文字颜色 3 2 5 4" xfId="19931"/>
    <cellStyle name="标题 4 2 2 2 2 4" xfId="19932"/>
    <cellStyle name="汇总 2 6 2 4 2 2" xfId="19933"/>
    <cellStyle name="标题 4 2 2 2 3" xfId="19934"/>
    <cellStyle name="汇总 2 6 2 4 2 2 2" xfId="19935"/>
    <cellStyle name="标题 4 2 2 2 3 2" xfId="19936"/>
    <cellStyle name="强调文字颜色 3 2 6 2 2" xfId="19937"/>
    <cellStyle name="标题 4 2 3 8" xfId="19938"/>
    <cellStyle name="标题 4 2 2 2 3 2 2" xfId="19939"/>
    <cellStyle name="标题 4 2 2 2 3 3" xfId="19940"/>
    <cellStyle name="标题 4 2 2 2 3 3 2" xfId="19941"/>
    <cellStyle name="标题 4 2 2 2 3 4" xfId="19942"/>
    <cellStyle name="汇总 2 6 2 4 2 3" xfId="19943"/>
    <cellStyle name="标题 4 2 2 2 4" xfId="19944"/>
    <cellStyle name="标题 4 2 2 2 4 2" xfId="19945"/>
    <cellStyle name="标题 4 2 2 2 4 2 2" xfId="19946"/>
    <cellStyle name="标题 4 2 2 2 4 3" xfId="19947"/>
    <cellStyle name="标题 4 2 2 2 5" xfId="19948"/>
    <cellStyle name="汇总 2 2 5 4 3 2 2" xfId="19949"/>
    <cellStyle name="标题 4 2 2 2 5 2" xfId="19950"/>
    <cellStyle name="汇总 2 2 5 4 3 2 2 2" xfId="19951"/>
    <cellStyle name="标题 4 2 2 2 5 2 2" xfId="19952"/>
    <cellStyle name="汇总 2 2 5 4 3 2 2 2 2" xfId="19953"/>
    <cellStyle name="标题 4 2 2 2 6" xfId="19954"/>
    <cellStyle name="汇总 2 2 5 4 3 2 3" xfId="19955"/>
    <cellStyle name="标题 4 2 2 3 2" xfId="19956"/>
    <cellStyle name="常规 2 10 5" xfId="19957"/>
    <cellStyle name="标题 4 2 2 3 2 2" xfId="19958"/>
    <cellStyle name="常规 2 10 5 2" xfId="19959"/>
    <cellStyle name="常规 17 2 5 3" xfId="19960"/>
    <cellStyle name="常规 22 2 5 3" xfId="19961"/>
    <cellStyle name="差 2 2 4 4" xfId="19962"/>
    <cellStyle name="强调文字颜色 3 3 5 2" xfId="19963"/>
    <cellStyle name="标题 4 2 2 3 2 3" xfId="19964"/>
    <cellStyle name="常规 2 10 5 3" xfId="19965"/>
    <cellStyle name="常规 11 4 2 2 2 5 2" xfId="19966"/>
    <cellStyle name="差 2 2 4 5" xfId="19967"/>
    <cellStyle name="强调文字颜色 3 3 5 3" xfId="19968"/>
    <cellStyle name="标题 4 2 2 3 3" xfId="19969"/>
    <cellStyle name="常规 2 10 6" xfId="19970"/>
    <cellStyle name="汇总 2 3 2 2 3 3 2 2" xfId="19971"/>
    <cellStyle name="常规 19 2 2 2 3" xfId="19972"/>
    <cellStyle name="常规 24 2 2 2 3" xfId="19973"/>
    <cellStyle name="标题 4 2 2 3 3 2" xfId="19974"/>
    <cellStyle name="常规 2 10 6 2" xfId="19975"/>
    <cellStyle name="差 2 2 5 4" xfId="19976"/>
    <cellStyle name="强调文字颜色 3 3 6 2" xfId="19977"/>
    <cellStyle name="汇总 2 5 2 3 3 2 4" xfId="19978"/>
    <cellStyle name="常规 19 2 2 2 3 2" xfId="19979"/>
    <cellStyle name="常规 24 2 2 2 3 2" xfId="19980"/>
    <cellStyle name="标题 4 2 2 3 3 2 2" xfId="19981"/>
    <cellStyle name="常规 2 10 6 2 2" xfId="19982"/>
    <cellStyle name="标题 4 2 2 4" xfId="19983"/>
    <cellStyle name="标题 4 2 2 4 2" xfId="19984"/>
    <cellStyle name="常规 2 11 5" xfId="19985"/>
    <cellStyle name="常规 3 2 2 6" xfId="19986"/>
    <cellStyle name="标题 4 2 2 4 2 2" xfId="19987"/>
    <cellStyle name="常规 2 11 5 2" xfId="19988"/>
    <cellStyle name="常规 11 7 2 4 4" xfId="19989"/>
    <cellStyle name="常规 3 2 2 6 2" xfId="19990"/>
    <cellStyle name="差 4 2 2 2 3" xfId="19991"/>
    <cellStyle name="差 2 3 4 4" xfId="19992"/>
    <cellStyle name="强调文字颜色 3 4 5 2" xfId="19993"/>
    <cellStyle name="标题 4 2 2 4 3" xfId="19994"/>
    <cellStyle name="常规 2 11 6" xfId="19995"/>
    <cellStyle name="常规 3 2 2 7" xfId="19996"/>
    <cellStyle name="常规 19 2 3 2 3" xfId="19997"/>
    <cellStyle name="常规 24 2 3 2 3" xfId="19998"/>
    <cellStyle name="标题 4 2 2 4 3 2" xfId="19999"/>
    <cellStyle name="常规 2 11 6 2" xfId="20000"/>
    <cellStyle name="常规 3 2 2 7 2" xfId="20001"/>
    <cellStyle name="差 4 2 2 3 3" xfId="20002"/>
    <cellStyle name="差 2 3 5 4" xfId="20003"/>
    <cellStyle name="强调文字颜色 3 4 6 2" xfId="20004"/>
    <cellStyle name="常规 3 2 2 7 2 2" xfId="20005"/>
    <cellStyle name="常规 19 2 3 2 3 2" xfId="20006"/>
    <cellStyle name="常规 24 2 3 2 3 2" xfId="20007"/>
    <cellStyle name="解释性文本 2 3 3 3" xfId="20008"/>
    <cellStyle name="标题 4 2 2 4 3 2 2" xfId="20009"/>
    <cellStyle name="常规 2 11 6 2 2" xfId="20010"/>
    <cellStyle name="常规 2 2 6 3 2" xfId="20011"/>
    <cellStyle name="输出 2 3 8 3 2" xfId="20012"/>
    <cellStyle name="强调文字颜色 3 4 7" xfId="20013"/>
    <cellStyle name="计算 2 5 4 2 2" xfId="20014"/>
    <cellStyle name="标题 4 2 2 4 4" xfId="20015"/>
    <cellStyle name="常规 2 11 7" xfId="20016"/>
    <cellStyle name="常规 3 2 2 8" xfId="20017"/>
    <cellStyle name="标题 4 2 2 5 2" xfId="20018"/>
    <cellStyle name="常规 2 12 5" xfId="20019"/>
    <cellStyle name="常规 3 2 3 6" xfId="20020"/>
    <cellStyle name="标题 4 2 2 5 3" xfId="20021"/>
    <cellStyle name="常规 2 12 6" xfId="20022"/>
    <cellStyle name="常规 3 2 3 7" xfId="20023"/>
    <cellStyle name="输入 2 3 6 2 2" xfId="20024"/>
    <cellStyle name="标题 4 2 2 6" xfId="20025"/>
    <cellStyle name="标题 4 2 2 6 2" xfId="20026"/>
    <cellStyle name="常规 2 13 5" xfId="20027"/>
    <cellStyle name="常规 3 2 4 6" xfId="20028"/>
    <cellStyle name="解释性文本 4 2 3 3" xfId="20029"/>
    <cellStyle name="标题 4 2 2 6 2 2 2" xfId="20030"/>
    <cellStyle name="常规 4 7" xfId="20031"/>
    <cellStyle name="解释性文本 4 2 3 3 2" xfId="20032"/>
    <cellStyle name="标题 4 2 2 6 2 2 2 2" xfId="20033"/>
    <cellStyle name="常规 4 7 2" xfId="20034"/>
    <cellStyle name="标题 4 2 2 6 2 3" xfId="20035"/>
    <cellStyle name="标题 4 2 2 6 3 2" xfId="20036"/>
    <cellStyle name="常规 19 2 5 2 3" xfId="20037"/>
    <cellStyle name="常规 3 2 4 7 2" xfId="20038"/>
    <cellStyle name="解释性文本 4 3 3 3" xfId="20039"/>
    <cellStyle name="标题 4 2 2 6 3 2 2" xfId="20040"/>
    <cellStyle name="解释性文本 5 2 3 3" xfId="20041"/>
    <cellStyle name="标题 4 2 2 7 2 2 2" xfId="20042"/>
    <cellStyle name="汇总 2 5 2 4 3 3 2 2" xfId="20043"/>
    <cellStyle name="标题 4 2 2 7 3" xfId="20044"/>
    <cellStyle name="常规 2 14 6" xfId="20045"/>
    <cellStyle name="常规 3 2 5 7" xfId="20046"/>
    <cellStyle name="链接单元格 4 4 2 2 2" xfId="20047"/>
    <cellStyle name="解释性文本 3 3 3 4" xfId="20048"/>
    <cellStyle name="常规 2 12 6 2 3" xfId="20049"/>
    <cellStyle name="标题 4 2 3 2 2" xfId="20050"/>
    <cellStyle name="注释 2 2 2 7 2 2" xfId="20051"/>
    <cellStyle name="标题 4 2 3 2 2 3" xfId="20052"/>
    <cellStyle name="汇总 2 6 2 5 2 2" xfId="20053"/>
    <cellStyle name="标题 4 2 3 2 3" xfId="20054"/>
    <cellStyle name="标题 4 2 3 2 3 2 2" xfId="20055"/>
    <cellStyle name="标题 4 2 3 2 4" xfId="20056"/>
    <cellStyle name="标题 4 2 3 3" xfId="20057"/>
    <cellStyle name="标题 4 2 3 3 2" xfId="20058"/>
    <cellStyle name="标题 4 2 3 3 2 2" xfId="20059"/>
    <cellStyle name="常规 18 2 5 3" xfId="20060"/>
    <cellStyle name="常规 23 2 5 3" xfId="20061"/>
    <cellStyle name="差 3 2 4 4" xfId="20062"/>
    <cellStyle name="输入 2 3 4 6" xfId="20063"/>
    <cellStyle name="强调文字颜色 4 3 5 2" xfId="20064"/>
    <cellStyle name="标题 4 2 3 3 2 2 2" xfId="20065"/>
    <cellStyle name="标题 4 2 3 3 2 2 2 2" xfId="20066"/>
    <cellStyle name="链接单元格 5 2 3 3 3" xfId="20067"/>
    <cellStyle name="常规 11 4 2 3 2 5 2" xfId="20068"/>
    <cellStyle name="差 3 2 4 5" xfId="20069"/>
    <cellStyle name="输入 2 3 4 7" xfId="20070"/>
    <cellStyle name="强调文字颜色 4 3 5 3" xfId="20071"/>
    <cellStyle name="注释 2 2 2 8 2 2" xfId="20072"/>
    <cellStyle name="标题 4 2 3 3 2 3" xfId="20073"/>
    <cellStyle name="标题 4 2 3 3 3" xfId="20074"/>
    <cellStyle name="常规 19 3 2 2 3" xfId="20075"/>
    <cellStyle name="常规 24 3 2 2 3" xfId="20076"/>
    <cellStyle name="标题 4 2 3 3 3 2" xfId="20077"/>
    <cellStyle name="标题 4 2 3 3 3 2 2" xfId="20078"/>
    <cellStyle name="常规 2 2 7 2 2" xfId="20079"/>
    <cellStyle name="输出 2 3 9 2 2" xfId="20080"/>
    <cellStyle name="强调文字颜色 4 3 7" xfId="20081"/>
    <cellStyle name="标题 4 2 3 3 4" xfId="20082"/>
    <cellStyle name="标题 4 2 3 4" xfId="20083"/>
    <cellStyle name="标题 4 2 3 4 2" xfId="20084"/>
    <cellStyle name="常规 3 3 2 6" xfId="20085"/>
    <cellStyle name="标题 4 2 3 4 2 2" xfId="20086"/>
    <cellStyle name="常规 11 9 2 2 2 3" xfId="20087"/>
    <cellStyle name="常规 11 8 2 4 4" xfId="20088"/>
    <cellStyle name="常规 3 3 2 6 2" xfId="20089"/>
    <cellStyle name="差 4 3 2 2 3" xfId="20090"/>
    <cellStyle name="标题 4 2 3 4 2 2 2" xfId="20091"/>
    <cellStyle name="常规 3 3 2 6 2 2" xfId="20092"/>
    <cellStyle name="标题 4 2 3 4 3" xfId="20093"/>
    <cellStyle name="常规 3 3 2 7" xfId="20094"/>
    <cellStyle name="标题 4 2 3 5" xfId="20095"/>
    <cellStyle name="标题 4 2 3 5 2" xfId="20096"/>
    <cellStyle name="常规 3 3 3 6" xfId="20097"/>
    <cellStyle name="汇总 2 2 3 6 4" xfId="20098"/>
    <cellStyle name="标题 4 2 3 5 2 2 2" xfId="20099"/>
    <cellStyle name="标题 4 2 3 5 2 3" xfId="20100"/>
    <cellStyle name="常规 3 3 3 6 3" xfId="20101"/>
    <cellStyle name="标题 4 2 3 5 3" xfId="20102"/>
    <cellStyle name="常规 3 3 3 7" xfId="20103"/>
    <cellStyle name="输入 2 3 7 2 2" xfId="20104"/>
    <cellStyle name="汇总 2 2 4 6 4" xfId="20105"/>
    <cellStyle name="标题 4 2 3 5 3 2 2" xfId="20106"/>
    <cellStyle name="标题 4 2 3 6" xfId="20107"/>
    <cellStyle name="标题 4 2 3 6 2" xfId="20108"/>
    <cellStyle name="常规 3 3 4 6" xfId="20109"/>
    <cellStyle name="标题 4 2 3 6 3" xfId="20110"/>
    <cellStyle name="输入 2 3 7 3 2" xfId="20111"/>
    <cellStyle name="汇总 2 2 2 2 7 2 2 2 2" xfId="20112"/>
    <cellStyle name="标题 4 2 4" xfId="20113"/>
    <cellStyle name="标题 4 2 4 3" xfId="20114"/>
    <cellStyle name="标题 4 2 4 3 2" xfId="20115"/>
    <cellStyle name="标题 4 2 4 3 2 2" xfId="20116"/>
    <cellStyle name="常规 19 2 5 3" xfId="20117"/>
    <cellStyle name="常规 24 2 5 3" xfId="20118"/>
    <cellStyle name="差 4 2 4 4" xfId="20119"/>
    <cellStyle name="强调文字颜色 5 3 5 2" xfId="20120"/>
    <cellStyle name="输出 7 2 2" xfId="20121"/>
    <cellStyle name="标题 4 2 5 2" xfId="20122"/>
    <cellStyle name="输入 2 2 3 2 4 2 2 3" xfId="20123"/>
    <cellStyle name="标题 4 2 5 3" xfId="20124"/>
    <cellStyle name="输入 2 2 3 2 4 2 2 4" xfId="20125"/>
    <cellStyle name="标题 4 2 5 3 2" xfId="20126"/>
    <cellStyle name="强调文字颜色 6 3 5 2" xfId="20127"/>
    <cellStyle name="汇总 7 3 5" xfId="20128"/>
    <cellStyle name="差 5 2 4 4" xfId="20129"/>
    <cellStyle name="标题 4 2 5 3 2 2" xfId="20130"/>
    <cellStyle name="常规 25 2 5 3" xfId="20131"/>
    <cellStyle name="常规 30 2 5 3" xfId="20132"/>
    <cellStyle name="标题 4 2 5 4" xfId="20133"/>
    <cellStyle name="标题 4 2 6" xfId="20134"/>
    <cellStyle name="标题 4 2 7" xfId="20135"/>
    <cellStyle name="输入 2 2 4 7 5" xfId="20136"/>
    <cellStyle name="常规 38 3 2" xfId="20137"/>
    <cellStyle name="标题 4 2 8" xfId="20138"/>
    <cellStyle name="标题 4 2 9" xfId="20139"/>
    <cellStyle name="标题 4 3 2 2" xfId="20140"/>
    <cellStyle name="标题 4 3 2 2 2" xfId="20141"/>
    <cellStyle name="注释 2 3 3 2 6" xfId="20142"/>
    <cellStyle name="标题 4 3 2 2 2 2" xfId="20143"/>
    <cellStyle name="输出 3 11" xfId="20144"/>
    <cellStyle name="标题 4 3 2 2 2 2 2 2" xfId="20145"/>
    <cellStyle name="计算 2 3 2 4 2 3 2" xfId="20146"/>
    <cellStyle name="注释 2 3 3 2 7" xfId="20147"/>
    <cellStyle name="标题 4 3 2 2 2 3" xfId="20148"/>
    <cellStyle name="汇总 2 6 3 4 2 2" xfId="20149"/>
    <cellStyle name="标题 4 3 2 2 3" xfId="20150"/>
    <cellStyle name="汇总 2 6 3 4 2 2 2" xfId="20151"/>
    <cellStyle name="注释 2 3 3 3 6" xfId="20152"/>
    <cellStyle name="标题 4 3 2 2 3 2" xfId="20153"/>
    <cellStyle name="汇总 2 6 3 4 2 3" xfId="20154"/>
    <cellStyle name="标题 4 3 2 2 4" xfId="20155"/>
    <cellStyle name="标题 4 3 2 3 2 2" xfId="20156"/>
    <cellStyle name="标题 4 3 2 3 2 2 2" xfId="20157"/>
    <cellStyle name="强调文字颜色 3 2 5 2 4" xfId="20158"/>
    <cellStyle name="标题 4 3 2 3 2 3" xfId="20159"/>
    <cellStyle name="标题 4 3 2 3 3" xfId="20160"/>
    <cellStyle name="常规 25 2 2 2 3" xfId="20161"/>
    <cellStyle name="常规 30 2 2 2 3" xfId="20162"/>
    <cellStyle name="标题 4 3 2 3 3 2" xfId="20163"/>
    <cellStyle name="常规 25 2 2 2 3 2" xfId="20164"/>
    <cellStyle name="常规 30 2 2 2 3 2" xfId="20165"/>
    <cellStyle name="标题 4 3 2 3 3 2 2" xfId="20166"/>
    <cellStyle name="常规 9 8 3 3" xfId="20167"/>
    <cellStyle name="强调文字颜色 1 2 3 2 2 2 2" xfId="20168"/>
    <cellStyle name="常规 2 3 6 2 2" xfId="20169"/>
    <cellStyle name="输出 2 4 8 2 2" xfId="20170"/>
    <cellStyle name="标题 4 3 2 3 4" xfId="20171"/>
    <cellStyle name="标题 4 3 2 4" xfId="20172"/>
    <cellStyle name="常规 4 2 2 6" xfId="20173"/>
    <cellStyle name="常规 7 11 5" xfId="20174"/>
    <cellStyle name="标题 4 3 2 4 2" xfId="20175"/>
    <cellStyle name="常规 6 8 2" xfId="20176"/>
    <cellStyle name="差 5 2 2 2 3" xfId="20177"/>
    <cellStyle name="标题 4 3 2 4 2 2" xfId="20178"/>
    <cellStyle name="常规 4 2 2 6 2" xfId="20179"/>
    <cellStyle name="常规 6 8 2 2" xfId="20180"/>
    <cellStyle name="差 5 2 2 2 3 2" xfId="20181"/>
    <cellStyle name="标题 4 3 2 4 2 2 2" xfId="20182"/>
    <cellStyle name="常规 4 2 2 6 2 2" xfId="20183"/>
    <cellStyle name="标题 4 3 2 5" xfId="20184"/>
    <cellStyle name="标题 4 3 2 5 2" xfId="20185"/>
    <cellStyle name="常规 4 2 3 6" xfId="20186"/>
    <cellStyle name="标题 4 3 2 6" xfId="20187"/>
    <cellStyle name="计算 2 3 7 5" xfId="20188"/>
    <cellStyle name="标题 4 3 3" xfId="20189"/>
    <cellStyle name="常规 2 6 2 2 2 5" xfId="20190"/>
    <cellStyle name="标题 4 3 3 2" xfId="20191"/>
    <cellStyle name="标题 4 3 3 2 2" xfId="20192"/>
    <cellStyle name="标题 4 3 3 2 2 2" xfId="20193"/>
    <cellStyle name="标题 4 3 3 2 2 2 2" xfId="20194"/>
    <cellStyle name="计算 2 4 2 4 2 3" xfId="20195"/>
    <cellStyle name="汇总 2 6 3 5 2 2" xfId="20196"/>
    <cellStyle name="标题 4 3 3 2 3" xfId="20197"/>
    <cellStyle name="标题 4 3 3 3 2" xfId="20198"/>
    <cellStyle name="标题 4 3 3 3 2 2" xfId="20199"/>
    <cellStyle name="标题 4 3 3 4" xfId="20200"/>
    <cellStyle name="标题 5 2 4 2 2 2 2" xfId="20201"/>
    <cellStyle name="输入 2 2 4 8 2" xfId="20202"/>
    <cellStyle name="强调文字颜色 4 2 5 4 2" xfId="20203"/>
    <cellStyle name="标题 4 3 4" xfId="20204"/>
    <cellStyle name="标题 4 3 4 2 2" xfId="20205"/>
    <cellStyle name="标题 4 3 4 2 2 2" xfId="20206"/>
    <cellStyle name="标题 4 3 4 2 2 2 2" xfId="20207"/>
    <cellStyle name="计算 2 5 2 4 2 3" xfId="20208"/>
    <cellStyle name="输出 5 2 2 4" xfId="20209"/>
    <cellStyle name="标题 4 3 4 3" xfId="20210"/>
    <cellStyle name="标题 4 3 4 3 2" xfId="20211"/>
    <cellStyle name="标题 4 3 4 3 2 2" xfId="20212"/>
    <cellStyle name="标题 4 3 4 4" xfId="20213"/>
    <cellStyle name="标题 4 3 5" xfId="20214"/>
    <cellStyle name="标题 4 3 5 2" xfId="20215"/>
    <cellStyle name="输入 2 2 3 2 4 3 2 3" xfId="20216"/>
    <cellStyle name="标题 4 3 5 2 2" xfId="20217"/>
    <cellStyle name="标题 4 3 5 2 2 2" xfId="20218"/>
    <cellStyle name="标题 4 3 5 3" xfId="20219"/>
    <cellStyle name="输入 2 2 3 2 4 3 2 4" xfId="20220"/>
    <cellStyle name="常规 14 7 2 2" xfId="20221"/>
    <cellStyle name="计算 2 3 2 14" xfId="20222"/>
    <cellStyle name="标题 4 3 6" xfId="20223"/>
    <cellStyle name="常规 14 7 2 3" xfId="20224"/>
    <cellStyle name="计算 3 2 4 2 2" xfId="20225"/>
    <cellStyle name="标题 4 3 7" xfId="20226"/>
    <cellStyle name="标题 4 4" xfId="20227"/>
    <cellStyle name="输出 2 2 2 2 2 2 2 2 2" xfId="20228"/>
    <cellStyle name="计算 2 3 8 4" xfId="20229"/>
    <cellStyle name="标题 4 4 2" xfId="20230"/>
    <cellStyle name="标题 4 4 2 2" xfId="20231"/>
    <cellStyle name="标题 4 4 2 2 2" xfId="20232"/>
    <cellStyle name="标题 4 4 2 2 2 2" xfId="20233"/>
    <cellStyle name="标题 4 4 2 2 2 2 2" xfId="20234"/>
    <cellStyle name="标题 4 4 2 2 2 2 2 2" xfId="20235"/>
    <cellStyle name="常规 28 3 3 3" xfId="20236"/>
    <cellStyle name="常规 33 3 3 3" xfId="20237"/>
    <cellStyle name="标题 4 4 2 2 2 3" xfId="20238"/>
    <cellStyle name="标题 4 4 2 3 2" xfId="20239"/>
    <cellStyle name="标题 4 4 2 3 2 2" xfId="20240"/>
    <cellStyle name="标题 4 4 2 3 2 2 2" xfId="20241"/>
    <cellStyle name="标题 4 4 2 3 2 2 2 2" xfId="20242"/>
    <cellStyle name="标题 4 4 2 4" xfId="20243"/>
    <cellStyle name="标题 4 4 2 4 2" xfId="20244"/>
    <cellStyle name="常规 5 2 2 6" xfId="20245"/>
    <cellStyle name="差 6 2 2 2 3" xfId="20246"/>
    <cellStyle name="注释 4 4 3" xfId="20247"/>
    <cellStyle name="标题 4 4 2 4 2 2" xfId="20248"/>
    <cellStyle name="标题 4 4 2 4 2 2 2" xfId="20249"/>
    <cellStyle name="标题 4 4 2 5" xfId="20250"/>
    <cellStyle name="标题 4 4 2 5 2" xfId="20251"/>
    <cellStyle name="常规 5 2 3 6" xfId="20252"/>
    <cellStyle name="计算 2 3 8 5" xfId="20253"/>
    <cellStyle name="常规 2 4 8 2 2" xfId="20254"/>
    <cellStyle name="标题 4 4 3" xfId="20255"/>
    <cellStyle name="常规 2 6 2 3 2 5" xfId="20256"/>
    <cellStyle name="标题 4 4 3 2" xfId="20257"/>
    <cellStyle name="标题 4 4 3 2 2" xfId="20258"/>
    <cellStyle name="标题 4 4 3 2 2 2" xfId="20259"/>
    <cellStyle name="计算 2 2 2 7 5" xfId="20260"/>
    <cellStyle name="标题 4 4 3 2 2 2 2" xfId="20261"/>
    <cellStyle name="标题 4 4 3 3" xfId="20262"/>
    <cellStyle name="标题 4 4 3 3 2" xfId="20263"/>
    <cellStyle name="标题 4 4 3 3 2 2" xfId="20264"/>
    <cellStyle name="标题 4 4 4 2" xfId="20265"/>
    <cellStyle name="标题 4 4 4 2 2" xfId="20266"/>
    <cellStyle name="检查单元格 7 5" xfId="20267"/>
    <cellStyle name="标题 4 4 4 2 2 2" xfId="20268"/>
    <cellStyle name="标题 4 4 4 2 2 2 2" xfId="20269"/>
    <cellStyle name="常规 3 2 4 5 2 3" xfId="20270"/>
    <cellStyle name="标题 4 4 4 3" xfId="20271"/>
    <cellStyle name="标题 4 4 4 3 2" xfId="20272"/>
    <cellStyle name="标题 4 4 4 3 2 2" xfId="20273"/>
    <cellStyle name="标题 4 4 4 4" xfId="20274"/>
    <cellStyle name="常规 11 4 6 2 2" xfId="20275"/>
    <cellStyle name="标题 4 4 5" xfId="20276"/>
    <cellStyle name="适中 4 2 4 3" xfId="20277"/>
    <cellStyle name="常规 11 4 6 2 2 2 2" xfId="20278"/>
    <cellStyle name="计算 2 4 7 3" xfId="20279"/>
    <cellStyle name="标题 4 4 5 2 2" xfId="20280"/>
    <cellStyle name="常规 11 4 6 2 2 3" xfId="20281"/>
    <cellStyle name="标题 4 4 5 3" xfId="20282"/>
    <cellStyle name="常规 11 4 6 2 3" xfId="20283"/>
    <cellStyle name="标题 4 4 6" xfId="20284"/>
    <cellStyle name="常规 11 4 6 2 4" xfId="20285"/>
    <cellStyle name="计算 3 2 4 3 2" xfId="20286"/>
    <cellStyle name="标题 4 4 7" xfId="20287"/>
    <cellStyle name="标题 4 5" xfId="20288"/>
    <cellStyle name="常规 6 2 3 2 2 3" xfId="20289"/>
    <cellStyle name="计算 2 3 9 4" xfId="20290"/>
    <cellStyle name="标题 4 5 2" xfId="20291"/>
    <cellStyle name="计算 2 3 9 4 2" xfId="20292"/>
    <cellStyle name="标题 4 5 2 2" xfId="20293"/>
    <cellStyle name="强调文字颜色 1 5 4 2 5" xfId="20294"/>
    <cellStyle name="汇总 2 4 2 3 2 3" xfId="20295"/>
    <cellStyle name="标题 4 5 2 2 2 2 2" xfId="20296"/>
    <cellStyle name="汇总 2 4 2 3 2 3 2" xfId="20297"/>
    <cellStyle name="标题 4 5 2 2 2 2 2 2" xfId="20298"/>
    <cellStyle name="常规 7 8 5" xfId="20299"/>
    <cellStyle name="标题 4 5 2 2 4" xfId="20300"/>
    <cellStyle name="标题 4 5 2 3" xfId="20301"/>
    <cellStyle name="标题 4 5 2 3 2" xfId="20302"/>
    <cellStyle name="汇总 2 4 3 3 2 3" xfId="20303"/>
    <cellStyle name="标题 4 5 2 3 2 2 2" xfId="20304"/>
    <cellStyle name="标题 4 5 2 3 2 2 2 2" xfId="20305"/>
    <cellStyle name="注释 5 4 6" xfId="20306"/>
    <cellStyle name="汇总 2 2 5 2 3 5" xfId="20307"/>
    <cellStyle name="注释 2 4 3 4 2" xfId="20308"/>
    <cellStyle name="标题 4 5 2 3 2 3" xfId="20309"/>
    <cellStyle name="常规 2 5 6 2 2" xfId="20310"/>
    <cellStyle name="标题 4 5 2 3 4" xfId="20311"/>
    <cellStyle name="标题 4 5 2 4" xfId="20312"/>
    <cellStyle name="标题 4 5 2 4 2" xfId="20313"/>
    <cellStyle name="常规 6 2 2 6" xfId="20314"/>
    <cellStyle name="汇总 2 4 4 3 2 3" xfId="20315"/>
    <cellStyle name="标题 4 5 2 4 2 2 2" xfId="20316"/>
    <cellStyle name="标题 4 5 2 4 3" xfId="20317"/>
    <cellStyle name="标题 4 5 2 5" xfId="20318"/>
    <cellStyle name="注释 2 6 2 5 2" xfId="20319"/>
    <cellStyle name="标题 4 5 2 5 2" xfId="20320"/>
    <cellStyle name="标题 4 5 2 6" xfId="20321"/>
    <cellStyle name="计算 2 3 9 5" xfId="20322"/>
    <cellStyle name="标题 4 5 3" xfId="20323"/>
    <cellStyle name="计算 2 7 6 2 2" xfId="20324"/>
    <cellStyle name="标题 4 5 3 2" xfId="20325"/>
    <cellStyle name="注释 2 2 4 2 2 3" xfId="20326"/>
    <cellStyle name="计算 2 7 6 2 2 2" xfId="20327"/>
    <cellStyle name="标题 4 5 3 2 2" xfId="20328"/>
    <cellStyle name="注释 2 2 4 2 2 3 2" xfId="20329"/>
    <cellStyle name="标题 4 5 3 2 2 2" xfId="20330"/>
    <cellStyle name="注释 2 2 4 2 2 3 2 2" xfId="20331"/>
    <cellStyle name="链接单元格 3 3" xfId="20332"/>
    <cellStyle name="标题 4 5 3 3" xfId="20333"/>
    <cellStyle name="注释 2 2 4 2 2 4" xfId="20334"/>
    <cellStyle name="标题 4 5 3 3 2" xfId="20335"/>
    <cellStyle name="注释 2 2 4 2 2 4 2" xfId="20336"/>
    <cellStyle name="标题 5 2 8 4" xfId="20337"/>
    <cellStyle name="标题 4 5 3 3 2 2" xfId="20338"/>
    <cellStyle name="注释 2 2 4 2 2 4 2 2" xfId="20339"/>
    <cellStyle name="标题 4 5 3 4" xfId="20340"/>
    <cellStyle name="注释 2 2 4 2 2 5" xfId="20341"/>
    <cellStyle name="计算 2 3 9 6" xfId="20342"/>
    <cellStyle name="标题 4 5 4" xfId="20343"/>
    <cellStyle name="计算 2 7 6 2 3" xfId="20344"/>
    <cellStyle name="标题 4 5 4 2" xfId="20345"/>
    <cellStyle name="注释 2 2 4 2 3 3" xfId="20346"/>
    <cellStyle name="标题 4 5 4 2 2" xfId="20347"/>
    <cellStyle name="注释 2 2 4 2 3 3 2" xfId="20348"/>
    <cellStyle name="标题 4 5 4 2 2 2" xfId="20349"/>
    <cellStyle name="注释 2 2 4 2 3 3 2 2" xfId="20350"/>
    <cellStyle name="注释 2 2 4 2 3 3 2 2 2" xfId="20351"/>
    <cellStyle name="汇总 2 6 2 3 2 3" xfId="20352"/>
    <cellStyle name="标题 4 5 4 2 2 2 2" xfId="20353"/>
    <cellStyle name="强调文字颜色 3 5 4 2 5" xfId="20354"/>
    <cellStyle name="标题 4 5 4 2 3" xfId="20355"/>
    <cellStyle name="注释 2 2 4 2 3 3 3" xfId="20356"/>
    <cellStyle name="标题 4 5 4 3" xfId="20357"/>
    <cellStyle name="注释 2 2 4 2 3 4" xfId="20358"/>
    <cellStyle name="标题 4 5 4 3 2" xfId="20359"/>
    <cellStyle name="注释 2 2 4 2 3 4 2" xfId="20360"/>
    <cellStyle name="标题 4 5 4 3 2 2" xfId="20361"/>
    <cellStyle name="注释 2 2 4 2 3 4 2 2" xfId="20362"/>
    <cellStyle name="标题 4 5 4 4" xfId="20363"/>
    <cellStyle name="注释 2 2 4 2 3 5" xfId="20364"/>
    <cellStyle name="常规 11 4 6 3 2" xfId="20365"/>
    <cellStyle name="标题 4 5 5" xfId="20366"/>
    <cellStyle name="计算 2 7 6 2 4" xfId="20367"/>
    <cellStyle name="常规 11 4 6 3 2 2" xfId="20368"/>
    <cellStyle name="标题 4 5 5 2" xfId="20369"/>
    <cellStyle name="注释 2 2 4 2 4 3" xfId="20370"/>
    <cellStyle name="标题 4 5 5 2 2" xfId="20371"/>
    <cellStyle name="注释 2 2 4 2 4 3 2" xfId="20372"/>
    <cellStyle name="标题 4 5 5 2 2 2" xfId="20373"/>
    <cellStyle name="注释 2 2 4 2 4 3 2 2" xfId="20374"/>
    <cellStyle name="标题 4 5 5 3" xfId="20375"/>
    <cellStyle name="注释 2 2 4 2 4 4" xfId="20376"/>
    <cellStyle name="常规 11 4 6 3 3" xfId="20377"/>
    <cellStyle name="标题 4 5 6" xfId="20378"/>
    <cellStyle name="标题 4 6" xfId="20379"/>
    <cellStyle name="注释 2 2 5 3 2 3 2" xfId="20380"/>
    <cellStyle name="汇总 2 2 7 2 4" xfId="20381"/>
    <cellStyle name="标题 4 6 2" xfId="20382"/>
    <cellStyle name="标题 4 6 2 2 2" xfId="20383"/>
    <cellStyle name="计算 2 2 4 2 10" xfId="20384"/>
    <cellStyle name="标题 4 6 2 2 2 2" xfId="20385"/>
    <cellStyle name="常规 5 4 3 5" xfId="20386"/>
    <cellStyle name="常规 5 2 2 2 3 3" xfId="20387"/>
    <cellStyle name="标题 4 6 2 2 2 2 2" xfId="20388"/>
    <cellStyle name="汇总 5 2 2 3 5" xfId="20389"/>
    <cellStyle name="标题 4 6 2 2 3" xfId="20390"/>
    <cellStyle name="计算 2 2 4 2 11" xfId="20391"/>
    <cellStyle name="标题 4 6 2 3 2" xfId="20392"/>
    <cellStyle name="常规 11 4 4 2 3 2 2 3" xfId="20393"/>
    <cellStyle name="汇总 2 2 8 2 2" xfId="20394"/>
    <cellStyle name="标题 4 6 2 3 2 2" xfId="20395"/>
    <cellStyle name="常规 5 5 3 5" xfId="20396"/>
    <cellStyle name="标题 4 6 2 4" xfId="20397"/>
    <cellStyle name="标题 4 6 3 2 2 2" xfId="20398"/>
    <cellStyle name="标题 4 6 3 2 2 2 2" xfId="20399"/>
    <cellStyle name="标题 4 6 3 2 3" xfId="20400"/>
    <cellStyle name="标题 4 6 3 3" xfId="20401"/>
    <cellStyle name="注释 2 2 4 3 2 4" xfId="20402"/>
    <cellStyle name="标题 4 6 4 2 2" xfId="20403"/>
    <cellStyle name="标题 4 6 4 2 2 2" xfId="20404"/>
    <cellStyle name="输出 2 2 4 2 4" xfId="20405"/>
    <cellStyle name="标题 4 6 5 2" xfId="20406"/>
    <cellStyle name="标题 4 6 5 2 2" xfId="20407"/>
    <cellStyle name="标题 4 6 6" xfId="20408"/>
    <cellStyle name="标题 4 7" xfId="20409"/>
    <cellStyle name="常规 2 2 13" xfId="20410"/>
    <cellStyle name="汇总 2 2 7 3 4" xfId="20411"/>
    <cellStyle name="标题 4 7 2" xfId="20412"/>
    <cellStyle name="标题 4 7 2 2" xfId="20413"/>
    <cellStyle name="标题 4 7 2 2 2" xfId="20414"/>
    <cellStyle name="标题 4 7 2 2 2 2" xfId="20415"/>
    <cellStyle name="注释 2 2 2 2 5 2 2 3" xfId="20416"/>
    <cellStyle name="常规 5 3 2 2 3 3" xfId="20417"/>
    <cellStyle name="标题 4 7 2 3" xfId="20418"/>
    <cellStyle name="标题 8 2 2 2 2 2" xfId="20419"/>
    <cellStyle name="标题 4 7 3 2 2" xfId="20420"/>
    <cellStyle name="警告文本 3 2 2 2 2 3" xfId="20421"/>
    <cellStyle name="注释 2 2 4 4 2 3 2" xfId="20422"/>
    <cellStyle name="标题 4 7 4" xfId="20423"/>
    <cellStyle name="常规 16 2 2 2 2 3" xfId="20424"/>
    <cellStyle name="常规 21 2 2 2 2 3" xfId="20425"/>
    <cellStyle name="标题 8 2 2 3" xfId="20426"/>
    <cellStyle name="标题 4 8 2 3" xfId="20427"/>
    <cellStyle name="标题 4 8 2 4" xfId="20428"/>
    <cellStyle name="标题 4 8 3" xfId="20429"/>
    <cellStyle name="常规 16 2 2 2 3 2" xfId="20430"/>
    <cellStyle name="常规 21 2 2 2 3 2" xfId="20431"/>
    <cellStyle name="标题 8 2 3 2" xfId="20432"/>
    <cellStyle name="标题 8 2 3 2 2" xfId="20433"/>
    <cellStyle name="标题 4 8 3 2" xfId="20434"/>
    <cellStyle name="注释 2 2 4 5 2 3" xfId="20435"/>
    <cellStyle name="标题 8 2 3 3" xfId="20436"/>
    <cellStyle name="标题 4 8 4" xfId="20437"/>
    <cellStyle name="常规 11 5 3 2 3 4 2" xfId="20438"/>
    <cellStyle name="警告文本 2 6 6" xfId="20439"/>
    <cellStyle name="标题 5 10" xfId="20440"/>
    <cellStyle name="标题 5 2" xfId="20441"/>
    <cellStyle name="检查单元格 3 3 2 2" xfId="20442"/>
    <cellStyle name="标题 5 2 10 2 2" xfId="20443"/>
    <cellStyle name="检查单元格 3 4" xfId="20444"/>
    <cellStyle name="标题 5 2 11" xfId="20445"/>
    <cellStyle name="强调文字颜色 5 3 2 3 2 4" xfId="20446"/>
    <cellStyle name="检查单元格 3 4 2" xfId="20447"/>
    <cellStyle name="标题 5 2 11 2" xfId="20448"/>
    <cellStyle name="检查单元格 3 5" xfId="20449"/>
    <cellStyle name="标题 5 2 12" xfId="20450"/>
    <cellStyle name="强调文字颜色 5 3 2 3 2 5" xfId="20451"/>
    <cellStyle name="检查单元格 3 5 2" xfId="20452"/>
    <cellStyle name="标题 5 2 12 2" xfId="20453"/>
    <cellStyle name="常规 2 6 13" xfId="20454"/>
    <cellStyle name="计算 2 4 6 4" xfId="20455"/>
    <cellStyle name="标题 5 2 2" xfId="20456"/>
    <cellStyle name="常规 2 4 4 8" xfId="20457"/>
    <cellStyle name="计算 2 7 2 7" xfId="20458"/>
    <cellStyle name="标题 5 2 2 2" xfId="20459"/>
    <cellStyle name="汇总 2 2 3 6 5" xfId="20460"/>
    <cellStyle name="常规 2 4 4 8 2" xfId="20461"/>
    <cellStyle name="强调文字颜色 4 5 5 2 3" xfId="20462"/>
    <cellStyle name="标题 5 2 2 2 2" xfId="20463"/>
    <cellStyle name="汇总 2 2 2 2 3 3 3 2" xfId="20464"/>
    <cellStyle name="汇总 2 2 3 6 6" xfId="20465"/>
    <cellStyle name="常规 2 4 4 8 3" xfId="20466"/>
    <cellStyle name="汇总 2 7 2 4 2 2" xfId="20467"/>
    <cellStyle name="标题 5 2 2 2 3" xfId="20468"/>
    <cellStyle name="常规 11 4 2 8 2" xfId="20469"/>
    <cellStyle name="汇总 2 7 2 4 2 3" xfId="20470"/>
    <cellStyle name="标题 5 2 2 2 4" xfId="20471"/>
    <cellStyle name="标题 5 2 2 2 5" xfId="20472"/>
    <cellStyle name="常规 11 4 2 8 3" xfId="20473"/>
    <cellStyle name="汇总 2 2 3 2 4 3 3 2" xfId="20474"/>
    <cellStyle name="常规 2 4 4 9" xfId="20475"/>
    <cellStyle name="标题 5 2 2 3" xfId="20476"/>
    <cellStyle name="汇总 2 2 3 7 5" xfId="20477"/>
    <cellStyle name="常规 2 4 4 9 2" xfId="20478"/>
    <cellStyle name="标题 5 2 2 3 2" xfId="20479"/>
    <cellStyle name="强调文字颜色 2 3 5 4" xfId="20480"/>
    <cellStyle name="标题 5 2 2 3 2 2" xfId="20481"/>
    <cellStyle name="标题 5 2 2 3 2 2 2" xfId="20482"/>
    <cellStyle name="常规 11 5 2 2 2 5 2" xfId="20483"/>
    <cellStyle name="强调文字颜色 2 3 5 5" xfId="20484"/>
    <cellStyle name="标题 5 2 2 3 2 3" xfId="20485"/>
    <cellStyle name="常规 11 5 2 2 2 5 3" xfId="20486"/>
    <cellStyle name="检查单元格 2 4 4 2" xfId="20487"/>
    <cellStyle name="标题 6 2 3 3 2 2" xfId="20488"/>
    <cellStyle name="标题 5 2 2 3 2 4" xfId="20489"/>
    <cellStyle name="标题 5 2 2 3 3" xfId="20490"/>
    <cellStyle name="汇总 2 3 2 3 3 3 2 2" xfId="20491"/>
    <cellStyle name="强调文字颜色 2 3 6 4" xfId="20492"/>
    <cellStyle name="标题 5 2 2 3 3 2" xfId="20493"/>
    <cellStyle name="常规 11 5 4 4 2 2 3" xfId="20494"/>
    <cellStyle name="注释 2 2 2 2 4 3 5" xfId="20495"/>
    <cellStyle name="标题 5 2 2 3 3 2 2" xfId="20496"/>
    <cellStyle name="常规 11 5 2 2 2 6 2" xfId="20497"/>
    <cellStyle name="标题 5 2 2 3 3 3" xfId="20498"/>
    <cellStyle name="常规 11 4 2 9 2" xfId="20499"/>
    <cellStyle name="标题 5 2 2 3 4" xfId="20500"/>
    <cellStyle name="常规 11 4 2 9 3" xfId="20501"/>
    <cellStyle name="标题 5 2 2 3 5" xfId="20502"/>
    <cellStyle name="常规 2 19 2 2 2 2 2 2" xfId="20503"/>
    <cellStyle name="标题 5 2 2 4" xfId="20504"/>
    <cellStyle name="标题 5 2 2 4 2" xfId="20505"/>
    <cellStyle name="强调文字颜色 2 4 5 4" xfId="20506"/>
    <cellStyle name="标题 5 2 2 4 2 2" xfId="20507"/>
    <cellStyle name="常规 10 8 2 3" xfId="20508"/>
    <cellStyle name="注释 2 2 2 3 3 3 5" xfId="20509"/>
    <cellStyle name="检查单元格 4 9" xfId="20510"/>
    <cellStyle name="标题 5 2 2 4 2 2 2" xfId="20511"/>
    <cellStyle name="强调文字颜色 2 4 5 5" xfId="20512"/>
    <cellStyle name="标题 5 2 2 4 2 3" xfId="20513"/>
    <cellStyle name="标题 5 2 2 4 3" xfId="20514"/>
    <cellStyle name="常规 2 15 2 2" xfId="20515"/>
    <cellStyle name="常规 3 2 6 3 2" xfId="20516"/>
    <cellStyle name="标题 5 2 2 4 4" xfId="20517"/>
    <cellStyle name="常规 11 7 6 2" xfId="20518"/>
    <cellStyle name="标题 5 2 2 5" xfId="20519"/>
    <cellStyle name="差 2 7 2" xfId="20520"/>
    <cellStyle name="标题 5 2 2 5 2" xfId="20521"/>
    <cellStyle name="常规 2 7 8 2 4" xfId="20522"/>
    <cellStyle name="标题 5 2 2 5 3" xfId="20523"/>
    <cellStyle name="常规 11 7 6 3" xfId="20524"/>
    <cellStyle name="标题 5 2 2 6" xfId="20525"/>
    <cellStyle name="计算 2 4 6 5" xfId="20526"/>
    <cellStyle name="标题 5 2 3" xfId="20527"/>
    <cellStyle name="标题 5 2 3 2" xfId="20528"/>
    <cellStyle name="标题 5 2 3 2 2" xfId="20529"/>
    <cellStyle name="标题 5 2 3 2 2 2 2" xfId="20530"/>
    <cellStyle name="强调文字颜色 3 2 5 4 2" xfId="20531"/>
    <cellStyle name="标题 5 2 3 2 2 3" xfId="20532"/>
    <cellStyle name="强调文字颜色 3 2 5 5" xfId="20533"/>
    <cellStyle name="汇总 2 7 2 5 2 2" xfId="20534"/>
    <cellStyle name="标题 5 2 3 2 3" xfId="20535"/>
    <cellStyle name="常规 11 4 3 8 2" xfId="20536"/>
    <cellStyle name="标题 5 2 3 2 4" xfId="20537"/>
    <cellStyle name="标题 5 2 3 3" xfId="20538"/>
    <cellStyle name="标题 5 2 3 3 2" xfId="20539"/>
    <cellStyle name="常规 2 10 5 4" xfId="20540"/>
    <cellStyle name="常规 11 4 2 2 2 5 3" xfId="20541"/>
    <cellStyle name="标题 5 2 3 3 2 2" xfId="20542"/>
    <cellStyle name="强调文字颜色 3 3 5 4" xfId="20543"/>
    <cellStyle name="标题 5 2 3 3 3" xfId="20544"/>
    <cellStyle name="标题 5 2 3 4" xfId="20545"/>
    <cellStyle name="常规 11 7 7 2" xfId="20546"/>
    <cellStyle name="标题 5 2 3 5" xfId="20547"/>
    <cellStyle name="标题 5 2 4 2 2 2" xfId="20548"/>
    <cellStyle name="输入 2 2 4 8" xfId="20549"/>
    <cellStyle name="强调文字颜色 4 2 5 4" xfId="20550"/>
    <cellStyle name="标题 5 2 4 2 3" xfId="20551"/>
    <cellStyle name="标题 5 2 4 2 4" xfId="20552"/>
    <cellStyle name="常规 2 3 11 2 2 2" xfId="20553"/>
    <cellStyle name="强调文字颜色 6 4 2 4 2 2" xfId="20554"/>
    <cellStyle name="标题 5 2 4 3" xfId="20555"/>
    <cellStyle name="标题 5 2 4 3 2" xfId="20556"/>
    <cellStyle name="常规 11 4 2 3 2 5 3" xfId="20557"/>
    <cellStyle name="标题 5 2 4 3 2 2" xfId="20558"/>
    <cellStyle name="强调文字颜色 4 3 5 4" xfId="20559"/>
    <cellStyle name="标题 5 2 4 3 3" xfId="20560"/>
    <cellStyle name="常规 2 3 11 2 2 3" xfId="20561"/>
    <cellStyle name="强调文字颜色 6 4 2 4 2 3" xfId="20562"/>
    <cellStyle name="标题 5 2 4 4" xfId="20563"/>
    <cellStyle name="标题 5 2 4 5" xfId="20564"/>
    <cellStyle name="标题 5 2 5 2 2" xfId="20565"/>
    <cellStyle name="常规 6 2" xfId="20566"/>
    <cellStyle name="标题 5 2 5 2 3" xfId="20567"/>
    <cellStyle name="标题 5 2 5 3" xfId="20568"/>
    <cellStyle name="标题 5 2 5 3 2" xfId="20569"/>
    <cellStyle name="标题 5 2 5 4" xfId="20570"/>
    <cellStyle name="输入 2 2 10 2 2 2" xfId="20571"/>
    <cellStyle name="常规 16 2 2 2 5" xfId="20572"/>
    <cellStyle name="常规 21 2 2 2 5" xfId="20573"/>
    <cellStyle name="标题 8 2 5" xfId="20574"/>
    <cellStyle name="标题 5 2 6 2" xfId="20575"/>
    <cellStyle name="警告文本 2 4 2 3" xfId="20576"/>
    <cellStyle name="标题 8 2 5 2" xfId="20577"/>
    <cellStyle name="标题 5 2 6 2 2" xfId="20578"/>
    <cellStyle name="警告文本 2 4 2 3 2" xfId="20579"/>
    <cellStyle name="标题 8 2 5 2 2" xfId="20580"/>
    <cellStyle name="强调文字颜色 6 2 5 4" xfId="20581"/>
    <cellStyle name="汇总 6 3 7" xfId="20582"/>
    <cellStyle name="标题 5 2 6 2 2 2" xfId="20583"/>
    <cellStyle name="强调文字颜色 6 2 5 4 2" xfId="20584"/>
    <cellStyle name="汇总 6 3 7 2" xfId="20585"/>
    <cellStyle name="标题 5 2 6 2 2 2 2" xfId="20586"/>
    <cellStyle name="标题 8 2 5 3" xfId="20587"/>
    <cellStyle name="标题 5 2 6 2 3" xfId="20588"/>
    <cellStyle name="标题 5 2 6 2 4" xfId="20589"/>
    <cellStyle name="标题 8 2 6" xfId="20590"/>
    <cellStyle name="标题 5 2 6 3" xfId="20591"/>
    <cellStyle name="警告文本 2 4 2 4" xfId="20592"/>
    <cellStyle name="标题 5 2 6 3 2" xfId="20593"/>
    <cellStyle name="强调文字颜色 6 3 5 4" xfId="20594"/>
    <cellStyle name="汇总 7 3 7" xfId="20595"/>
    <cellStyle name="标题 5 2 6 3 2 2" xfId="20596"/>
    <cellStyle name="标题 5 2 6 3 3" xfId="20597"/>
    <cellStyle name="标题 8 2 7" xfId="20598"/>
    <cellStyle name="标题 5 2 6 4" xfId="20599"/>
    <cellStyle name="警告文本 2 4 2 5" xfId="20600"/>
    <cellStyle name="标题 5 2 6 4 2" xfId="20601"/>
    <cellStyle name="常规 2 3 14" xfId="20602"/>
    <cellStyle name="常规 11 4 5 3 2 3 2" xfId="20603"/>
    <cellStyle name="标题 5 2 6 5" xfId="20604"/>
    <cellStyle name="标题 5 2 6 6" xfId="20605"/>
    <cellStyle name="标题 5 2 7" xfId="20606"/>
    <cellStyle name="常规 39 3 2" xfId="20607"/>
    <cellStyle name="标题 8 3 5" xfId="20608"/>
    <cellStyle name="警告文本 2 4 3 3" xfId="20609"/>
    <cellStyle name="强调文字颜色 2 3 2 2 5" xfId="20610"/>
    <cellStyle name="标题 5 2 7 2" xfId="20611"/>
    <cellStyle name="标题 5 2 7 2 2" xfId="20612"/>
    <cellStyle name="标题 5 2 7 2 3" xfId="20613"/>
    <cellStyle name="警告文本 2 4 3 4" xfId="20614"/>
    <cellStyle name="强调文字颜色 2 3 2 2 6" xfId="20615"/>
    <cellStyle name="标题 5 2 7 3" xfId="20616"/>
    <cellStyle name="标题 5 2 7 4" xfId="20617"/>
    <cellStyle name="标题 5 2 8 2 3" xfId="20618"/>
    <cellStyle name="输入 2 3 2 4 2 2 2 2" xfId="20619"/>
    <cellStyle name="标题 5 2 9 4" xfId="20620"/>
    <cellStyle name="标题 5 3" xfId="20621"/>
    <cellStyle name="计算 2 4 7 4" xfId="20622"/>
    <cellStyle name="标题 5 3 2" xfId="20623"/>
    <cellStyle name="标题 5 3 2 2" xfId="20624"/>
    <cellStyle name="标题 5 3 2 4" xfId="20625"/>
    <cellStyle name="常规 11 8 6 2" xfId="20626"/>
    <cellStyle name="标题 5 3 2 5" xfId="20627"/>
    <cellStyle name="计算 2 4 7 5" xfId="20628"/>
    <cellStyle name="标题 5 3 3" xfId="20629"/>
    <cellStyle name="标题 5 3 3 2" xfId="20630"/>
    <cellStyle name="标题 5 3 3 3" xfId="20631"/>
    <cellStyle name="标题 5 3 3 4" xfId="20632"/>
    <cellStyle name="常规 11 8 7 2" xfId="20633"/>
    <cellStyle name="标题 5 3 3 5" xfId="20634"/>
    <cellStyle name="常规 13 7" xfId="20635"/>
    <cellStyle name="标题 5 3 4 2 2" xfId="20636"/>
    <cellStyle name="常规 13 7 2" xfId="20637"/>
    <cellStyle name="标题 5 3 4 2 2 2" xfId="20638"/>
    <cellStyle name="常规 13 8" xfId="20639"/>
    <cellStyle name="标题 5 3 4 2 3" xfId="20640"/>
    <cellStyle name="标题 5 3 4 3" xfId="20641"/>
    <cellStyle name="标题 5 3 4 4" xfId="20642"/>
    <cellStyle name="标题 5 3 5 2" xfId="20643"/>
    <cellStyle name="标题 5 3 5 2 2" xfId="20644"/>
    <cellStyle name="标题 5 3 5 2 2 2" xfId="20645"/>
    <cellStyle name="标题 5 3 5 2 2 2 2" xfId="20646"/>
    <cellStyle name="常规 11 2 2 5 2 3" xfId="20647"/>
    <cellStyle name="标题 5 3 5 2 2 3" xfId="20648"/>
    <cellStyle name="标题 5 3 5 2 3" xfId="20649"/>
    <cellStyle name="标题 5 3 5 2 4" xfId="20650"/>
    <cellStyle name="标题 5 3 5 3" xfId="20651"/>
    <cellStyle name="标题 5 3 5 3 2" xfId="20652"/>
    <cellStyle name="标题 5 3 5 3 2 2" xfId="20653"/>
    <cellStyle name="标题 5 3 5 3 3" xfId="20654"/>
    <cellStyle name="标题 5 3 5 4" xfId="20655"/>
    <cellStyle name="常规 14 8 2 2" xfId="20656"/>
    <cellStyle name="标题 5 3 6" xfId="20657"/>
    <cellStyle name="常规 16 2 3 2 5" xfId="20658"/>
    <cellStyle name="常规 21 2 3 2 5" xfId="20659"/>
    <cellStyle name="标题 9 2 5" xfId="20660"/>
    <cellStyle name="标题 5 3 6 2" xfId="20661"/>
    <cellStyle name="警告文本 2 5 2 3" xfId="20662"/>
    <cellStyle name="标题 5 3 6 2 2" xfId="20663"/>
    <cellStyle name="警告文本 2 5 2 3 2" xfId="20664"/>
    <cellStyle name="标题 5 3 6 2 2 2" xfId="20665"/>
    <cellStyle name="标题 5 3 6 2 3" xfId="20666"/>
    <cellStyle name="输入 5 2 3 2 2 2" xfId="20667"/>
    <cellStyle name="标题 5 3 6 3" xfId="20668"/>
    <cellStyle name="输入 6 4 2 2 2" xfId="20669"/>
    <cellStyle name="警告文本 2 5 2 4" xfId="20670"/>
    <cellStyle name="输入 5 2 3 2 2 3" xfId="20671"/>
    <cellStyle name="标题 5 3 6 4" xfId="20672"/>
    <cellStyle name="警告文本 2 5 2 5" xfId="20673"/>
    <cellStyle name="常规 14 8 2 3" xfId="20674"/>
    <cellStyle name="计算 3 2 5 2 2" xfId="20675"/>
    <cellStyle name="标题 5 3 7" xfId="20676"/>
    <cellStyle name="常规 39 4 2" xfId="20677"/>
    <cellStyle name="标题 9 3 5" xfId="20678"/>
    <cellStyle name="计算 3 2 5 2 2 2" xfId="20679"/>
    <cellStyle name="警告文本 2 5 3 3" xfId="20680"/>
    <cellStyle name="强调文字颜色 2 3 3 2 5" xfId="20681"/>
    <cellStyle name="计算 2 2 4 2 2 4" xfId="20682"/>
    <cellStyle name="标题 5 3 7 2" xfId="20683"/>
    <cellStyle name="常规 10 2 7 4" xfId="20684"/>
    <cellStyle name="计算 2 2 4 2 2 4 2" xfId="20685"/>
    <cellStyle name="标题 5 3 7 2 2" xfId="20686"/>
    <cellStyle name="计算 2 2 4 2 2 5" xfId="20687"/>
    <cellStyle name="输入 5 2 3 2 3 2" xfId="20688"/>
    <cellStyle name="标题 5 3 7 3" xfId="20689"/>
    <cellStyle name="警告文本 2 5 3 4" xfId="20690"/>
    <cellStyle name="标题 5 4" xfId="20691"/>
    <cellStyle name="计算 2 4 8 4" xfId="20692"/>
    <cellStyle name="标题 5 4 2" xfId="20693"/>
    <cellStyle name="标题 5 4 2 2" xfId="20694"/>
    <cellStyle name="标题 5 4 2 2 2" xfId="20695"/>
    <cellStyle name="标题 5 4 2 2 2 2" xfId="20696"/>
    <cellStyle name="标题 5 4 2 3" xfId="20697"/>
    <cellStyle name="标题 5 4 2 4" xfId="20698"/>
    <cellStyle name="常规 2 4 9 2 2" xfId="20699"/>
    <cellStyle name="标题 5 4 3" xfId="20700"/>
    <cellStyle name="标题 5 4 3 2" xfId="20701"/>
    <cellStyle name="标题 5 4 3 2 2" xfId="20702"/>
    <cellStyle name="标题 5 4 3 3" xfId="20703"/>
    <cellStyle name="常规 2 4 9 2 3" xfId="20704"/>
    <cellStyle name="标题 5 4 4" xfId="20705"/>
    <cellStyle name="常规 11 4 7 2 2" xfId="20706"/>
    <cellStyle name="标题 5 4 5" xfId="20707"/>
    <cellStyle name="标题 5 5" xfId="20708"/>
    <cellStyle name="标题 5 5 2" xfId="20709"/>
    <cellStyle name="标题 5 5 2 2" xfId="20710"/>
    <cellStyle name="标题 5 5 2 2 2" xfId="20711"/>
    <cellStyle name="标题 5 5 2 2 3" xfId="20712"/>
    <cellStyle name="标题 5 5 2 3" xfId="20713"/>
    <cellStyle name="标题 5 5 2 4" xfId="20714"/>
    <cellStyle name="标题 5 5 3" xfId="20715"/>
    <cellStyle name="计算 2 7 7 2 2" xfId="20716"/>
    <cellStyle name="标题 5 5 3 2" xfId="20717"/>
    <cellStyle name="注释 2 2 5 2 2 3" xfId="20718"/>
    <cellStyle name="标题 5 5 3 2 2" xfId="20719"/>
    <cellStyle name="注释 2 2 5 2 2 3 2" xfId="20720"/>
    <cellStyle name="标题 5 5 3 3" xfId="20721"/>
    <cellStyle name="注释 2 2 5 2 2 4" xfId="20722"/>
    <cellStyle name="标题 5 5 4" xfId="20723"/>
    <cellStyle name="常规 11 4 7 3 2" xfId="20724"/>
    <cellStyle name="标题 5 5 5" xfId="20725"/>
    <cellStyle name="标题 5 6" xfId="20726"/>
    <cellStyle name="汇总 2 2 8 2 4" xfId="20727"/>
    <cellStyle name="标题 5 6 2" xfId="20728"/>
    <cellStyle name="标题 5 6 2 2" xfId="20729"/>
    <cellStyle name="标题 5 6 2 2 2" xfId="20730"/>
    <cellStyle name="标题 5 6 2 3" xfId="20731"/>
    <cellStyle name="常规 11 4 7 4 2" xfId="20732"/>
    <cellStyle name="标题 5 6 5" xfId="20733"/>
    <cellStyle name="标题 5 7" xfId="20734"/>
    <cellStyle name="标题 5 7 2" xfId="20735"/>
    <cellStyle name="标题 5 7 2 2" xfId="20736"/>
    <cellStyle name="标题 5 7 2 2 2" xfId="20737"/>
    <cellStyle name="常规 16 8" xfId="20738"/>
    <cellStyle name="常规 21 8" xfId="20739"/>
    <cellStyle name="标题 5 7 2 2 2 2" xfId="20740"/>
    <cellStyle name="常规 6 3 2 2 3 3" xfId="20741"/>
    <cellStyle name="标题 5 7 2 2 3" xfId="20742"/>
    <cellStyle name="输入 2 5 2 2 5 2" xfId="20743"/>
    <cellStyle name="标题 5 7 2 3" xfId="20744"/>
    <cellStyle name="标题 5 7 2 4" xfId="20745"/>
    <cellStyle name="标题 8 3 2 3" xfId="20746"/>
    <cellStyle name="标题 5 7 4" xfId="20747"/>
    <cellStyle name="常规 2 10 3 2 2 2" xfId="20748"/>
    <cellStyle name="强调文字颜色 2 3 2 2 2 4" xfId="20749"/>
    <cellStyle name="差 2 2 2 4 2 2" xfId="20750"/>
    <cellStyle name="标题 8 3 2 4" xfId="20751"/>
    <cellStyle name="强调文字颜色 3 3 3 2 2 2" xfId="20752"/>
    <cellStyle name="标题 5 7 5" xfId="20753"/>
    <cellStyle name="链接单元格 2 2 3 3 2 2" xfId="20754"/>
    <cellStyle name="常规 2 10 3 2 2 3" xfId="20755"/>
    <cellStyle name="强调文字颜色 2 3 2 2 2 5" xfId="20756"/>
    <cellStyle name="差 2 2 2 4 2 3" xfId="20757"/>
    <cellStyle name="强调文字颜色 3 3 3 2 2 3" xfId="20758"/>
    <cellStyle name="标题 5 7 6" xfId="20759"/>
    <cellStyle name="标题 5 8 2 2" xfId="20760"/>
    <cellStyle name="标题 5 8 2 2 2" xfId="20761"/>
    <cellStyle name="标题 5 8 2 3" xfId="20762"/>
    <cellStyle name="标题 8 3 3 2" xfId="20763"/>
    <cellStyle name="标题 5 8 3" xfId="20764"/>
    <cellStyle name="标题 8 3 3 3" xfId="20765"/>
    <cellStyle name="标题 5 8 4" xfId="20766"/>
    <cellStyle name="汇总 5 2 4 2 2 2 2" xfId="20767"/>
    <cellStyle name="标题 5 9" xfId="20768"/>
    <cellStyle name="标题 5 9 2 3" xfId="20769"/>
    <cellStyle name="标题 5 9 4" xfId="20770"/>
    <cellStyle name="标题 6" xfId="20771"/>
    <cellStyle name="标题 6 2" xfId="20772"/>
    <cellStyle name="标题 6 2 2 2 2 2" xfId="20773"/>
    <cellStyle name="标题 6 2 2 2 2 3" xfId="20774"/>
    <cellStyle name="标题 6 2 2 2 3" xfId="20775"/>
    <cellStyle name="标题 6 2 2 3" xfId="20776"/>
    <cellStyle name="标题 6 2 2 3 2" xfId="20777"/>
    <cellStyle name="标题 6 2 2 3 2 2" xfId="20778"/>
    <cellStyle name="标题 6 2 2 3 3" xfId="20779"/>
    <cellStyle name="汇总 2 3 2 4 3 3 2 2" xfId="20780"/>
    <cellStyle name="标题 6 2 2 4" xfId="20781"/>
    <cellStyle name="标题 6 2 3 2" xfId="20782"/>
    <cellStyle name="检查单元格 2 3 4" xfId="20783"/>
    <cellStyle name="标题 6 2 3 2 2" xfId="20784"/>
    <cellStyle name="检查单元格 2 3 5" xfId="20785"/>
    <cellStyle name="标题 6 2 3 2 3" xfId="20786"/>
    <cellStyle name="标题 6 2 3 3" xfId="20787"/>
    <cellStyle name="检查单元格 2 4 4" xfId="20788"/>
    <cellStyle name="标题 6 2 3 3 2" xfId="20789"/>
    <cellStyle name="检查单元格 2 4 5" xfId="20790"/>
    <cellStyle name="标题 6 2 3 3 3" xfId="20791"/>
    <cellStyle name="标题 6 2 3 4" xfId="20792"/>
    <cellStyle name="检查单元格 3 3 4" xfId="20793"/>
    <cellStyle name="标题 6 2 4 2 2" xfId="20794"/>
    <cellStyle name="检查单元格 3 3 4 2" xfId="20795"/>
    <cellStyle name="标题 6 2 4 2 2 2" xfId="20796"/>
    <cellStyle name="标题 7 2 2 2 2 2" xfId="20797"/>
    <cellStyle name="警告文本 2 2 2 2 2 3" xfId="20798"/>
    <cellStyle name="检查单元格 3 3 5" xfId="20799"/>
    <cellStyle name="标题 6 2 4 2 3" xfId="20800"/>
    <cellStyle name="标题 6 2 4 3" xfId="20801"/>
    <cellStyle name="标题 6 2 4 4" xfId="20802"/>
    <cellStyle name="标题 6 2 5" xfId="20803"/>
    <cellStyle name="输入 2 2 5 4 2 3 2" xfId="20804"/>
    <cellStyle name="标题 6 2 5 2" xfId="20805"/>
    <cellStyle name="检查单元格 4 3 4" xfId="20806"/>
    <cellStyle name="标题 6 2 5 2 2" xfId="20807"/>
    <cellStyle name="标题 6 2 6" xfId="20808"/>
    <cellStyle name="标题 6 2 7" xfId="20809"/>
    <cellStyle name="标题 6 3 2 2 3" xfId="20810"/>
    <cellStyle name="标题 6 3 2 3" xfId="20811"/>
    <cellStyle name="标题 6 3 2 4" xfId="20812"/>
    <cellStyle name="标题 6 3 3 2" xfId="20813"/>
    <cellStyle name="标题 6 3 3 2 2" xfId="20814"/>
    <cellStyle name="标题 6 3 3 3" xfId="20815"/>
    <cellStyle name="标题 6 3 5" xfId="20816"/>
    <cellStyle name="标题 6 4 2 2 2" xfId="20817"/>
    <cellStyle name="注释 2 2 5 6 2" xfId="20818"/>
    <cellStyle name="注释 4 4 2 2 2 2" xfId="20819"/>
    <cellStyle name="标题 6 4 3 2" xfId="20820"/>
    <cellStyle name="注释 2 2 6 6" xfId="20821"/>
    <cellStyle name="标题 6 4 3 2 2" xfId="20822"/>
    <cellStyle name="检查单元格 2 2 4 3" xfId="20823"/>
    <cellStyle name="注释 4 4 2 2 3" xfId="20824"/>
    <cellStyle name="标题 6 4 4" xfId="20825"/>
    <cellStyle name="常规 11 4 8 2 2" xfId="20826"/>
    <cellStyle name="警告文本 2 2 4 3" xfId="20827"/>
    <cellStyle name="注释 4 4 2 2 4" xfId="20828"/>
    <cellStyle name="标题 6 4 5" xfId="20829"/>
    <cellStyle name="标题 6 6 2 2" xfId="20830"/>
    <cellStyle name="标题 6 7" xfId="20831"/>
    <cellStyle name="标题 6 8" xfId="20832"/>
    <cellStyle name="标题 7" xfId="20833"/>
    <cellStyle name="标题 7 2" xfId="20834"/>
    <cellStyle name="标题 7 2 2 2 2 2 2" xfId="20835"/>
    <cellStyle name="注释 2 10 5" xfId="20836"/>
    <cellStyle name="警告文本 2 2 2 2 2 3 2" xfId="20837"/>
    <cellStyle name="标题 7 2 2 2 3" xfId="20838"/>
    <cellStyle name="标题 7 2 2 2 4" xfId="20839"/>
    <cellStyle name="输出 2 2 3 2 2 4 2 2" xfId="20840"/>
    <cellStyle name="标题 7 2 2 3" xfId="20841"/>
    <cellStyle name="标题 7 2 2 3 2" xfId="20842"/>
    <cellStyle name="标题 7 2 2 3 2 2" xfId="20843"/>
    <cellStyle name="警告文本 2 2 2 3 2 3" xfId="20844"/>
    <cellStyle name="标题 7 2 2 3 3" xfId="20845"/>
    <cellStyle name="常规 17 2 2 2 2 2" xfId="20846"/>
    <cellStyle name="常规 22 2 2 2 2 2" xfId="20847"/>
    <cellStyle name="标题 7 2 2 4" xfId="20848"/>
    <cellStyle name="标题 7 2 3 2" xfId="20849"/>
    <cellStyle name="标题 7 2 3 2 2" xfId="20850"/>
    <cellStyle name="标题 7 2 3 2 2 2" xfId="20851"/>
    <cellStyle name="警告文本 2 2 3 2 2 3" xfId="20852"/>
    <cellStyle name="标题 7 2 3 2 2 2 2" xfId="20853"/>
    <cellStyle name="常规 4 9 6" xfId="20854"/>
    <cellStyle name="标题 7 2 3 2 2 3" xfId="20855"/>
    <cellStyle name="标题 7 2 3 2 3" xfId="20856"/>
    <cellStyle name="标题 7 2 3 2 4" xfId="20857"/>
    <cellStyle name="标题 7 2 3 3" xfId="20858"/>
    <cellStyle name="标题 7 2 3 3 2" xfId="20859"/>
    <cellStyle name="标题 7 2 3 3 2 2" xfId="20860"/>
    <cellStyle name="标题 7 2 3 3 3" xfId="20861"/>
    <cellStyle name="常规 17 2 2 2 3 2" xfId="20862"/>
    <cellStyle name="常规 22 2 2 2 3 2" xfId="20863"/>
    <cellStyle name="标题 7 2 3 4" xfId="20864"/>
    <cellStyle name="标题 7 2 3 5" xfId="20865"/>
    <cellStyle name="标题 7 2 4 2 2" xfId="20866"/>
    <cellStyle name="标题 7 2 4 2 2 2" xfId="20867"/>
    <cellStyle name="警告文本 2 2 4 2 2 3" xfId="20868"/>
    <cellStyle name="标题 7 2 4 3" xfId="20869"/>
    <cellStyle name="标题 7 2 4 4" xfId="20870"/>
    <cellStyle name="标题 7 2 5" xfId="20871"/>
    <cellStyle name="输入 2 2 5 4 3 3 2" xfId="20872"/>
    <cellStyle name="标题 7 2 5 2" xfId="20873"/>
    <cellStyle name="标题 7 2 5 2 2" xfId="20874"/>
    <cellStyle name="标题 7 2 5 3" xfId="20875"/>
    <cellStyle name="标题 7 2 6" xfId="20876"/>
    <cellStyle name="标题 7 2 7" xfId="20877"/>
    <cellStyle name="标题 7 3 2 3" xfId="20878"/>
    <cellStyle name="常规 2 10 2 2 2 2" xfId="20879"/>
    <cellStyle name="输出 2 2 2 2 2 4 4" xfId="20880"/>
    <cellStyle name="标题 7 3 2 4" xfId="20881"/>
    <cellStyle name="强调文字颜色 3 3 2 2 2 2" xfId="20882"/>
    <cellStyle name="标题 7 3 3 2" xfId="20883"/>
    <cellStyle name="标题 7 3 3 2 2" xfId="20884"/>
    <cellStyle name="标题 7 3 3 3" xfId="20885"/>
    <cellStyle name="标题 7 3 5" xfId="20886"/>
    <cellStyle name="注释 4 4 3 3 2" xfId="20887"/>
    <cellStyle name="标题 7 5 3" xfId="20888"/>
    <cellStyle name="标题 7 6 2 2" xfId="20889"/>
    <cellStyle name="注释 4 4 3 4 2" xfId="20890"/>
    <cellStyle name="标题 7 6 3" xfId="20891"/>
    <cellStyle name="汇总 2 2 2 10 2" xfId="20892"/>
    <cellStyle name="标题 8 2 2 2 2 2 2" xfId="20893"/>
    <cellStyle name="汇总 2 2 2 8 2" xfId="20894"/>
    <cellStyle name="标题 8 2 2 2 2 3" xfId="20895"/>
    <cellStyle name="强调文字颜色 2 4 2 2 2 2 2" xfId="20896"/>
    <cellStyle name="标题 8 2 2 2 4" xfId="20897"/>
    <cellStyle name="标题 8 2 2 3 2" xfId="20898"/>
    <cellStyle name="标题 8 2 2 3 2 2" xfId="20899"/>
    <cellStyle name="常规 17 2 3 2 2 2" xfId="20900"/>
    <cellStyle name="常规 22 2 3 2 2 2" xfId="20901"/>
    <cellStyle name="差 2 2 2 3 2 2" xfId="20902"/>
    <cellStyle name="标题 8 2 2 4" xfId="20903"/>
    <cellStyle name="标题 8 2 3 2 3" xfId="20904"/>
    <cellStyle name="强调文字颜色 2 4 2 2 3 2 2" xfId="20905"/>
    <cellStyle name="标题 8 2 3 2 4" xfId="20906"/>
    <cellStyle name="标题 8 2 3 3 2" xfId="20907"/>
    <cellStyle name="标题 8 2 3 3 3" xfId="20908"/>
    <cellStyle name="常规 16 2 2 2 4" xfId="20909"/>
    <cellStyle name="常规 21 2 2 2 4" xfId="20910"/>
    <cellStyle name="标题 8 2 4" xfId="20911"/>
    <cellStyle name="标题 8 2 4 2 2" xfId="20912"/>
    <cellStyle name="标题 8 2 4 2 2 2" xfId="20913"/>
    <cellStyle name="标题 8 2 4 3" xfId="20914"/>
    <cellStyle name="标题 8 3 4" xfId="20915"/>
    <cellStyle name="输出 3 2 3 3 2 4" xfId="20916"/>
    <cellStyle name="输出 3 2 3 3 3 2" xfId="20917"/>
    <cellStyle name="常规 16 2 2 4 2" xfId="20918"/>
    <cellStyle name="常规 21 2 2 4 2" xfId="20919"/>
    <cellStyle name="标题 8 4 2" xfId="20920"/>
    <cellStyle name="标题 8 4 2 2" xfId="20921"/>
    <cellStyle name="注释 4 2 5 6" xfId="20922"/>
    <cellStyle name="检查单元格 2 2 2 3 3 2" xfId="20923"/>
    <cellStyle name="检查单元格 5 2 4 3" xfId="20924"/>
    <cellStyle name="标题 8 4 2 2 2 2" xfId="20925"/>
    <cellStyle name="检查单元格 2 2 2 3 4" xfId="20926"/>
    <cellStyle name="标题 8 4 2 2 3" xfId="20927"/>
    <cellStyle name="强调文字颜色 2 2 2 2 2 2 5" xfId="20928"/>
    <cellStyle name="注释 4 4 4 2 2" xfId="20929"/>
    <cellStyle name="标题 8 4 3" xfId="20930"/>
    <cellStyle name="标题 8 4 3 2" xfId="20931"/>
    <cellStyle name="标题 8 4 4" xfId="20932"/>
    <cellStyle name="标题 8 5 2" xfId="20933"/>
    <cellStyle name="输出 3 2 3 3 4 2" xfId="20934"/>
    <cellStyle name="汇总 2 2 3 7 2 2 2" xfId="20935"/>
    <cellStyle name="注释 4 4 3 5" xfId="20936"/>
    <cellStyle name="汇总 2 2 2 11" xfId="20937"/>
    <cellStyle name="标题 8 5 3" xfId="20938"/>
    <cellStyle name="汇总 2 2 3 7 2 2 3" xfId="20939"/>
    <cellStyle name="注释 4 4 3 6" xfId="20940"/>
    <cellStyle name="汇总 2 2 2 12" xfId="20941"/>
    <cellStyle name="输出 3 2 3 3 5" xfId="20942"/>
    <cellStyle name="常规 16 2 2 6" xfId="20943"/>
    <cellStyle name="常规 21 2 2 6" xfId="20944"/>
    <cellStyle name="标题 8 6" xfId="20945"/>
    <cellStyle name="汇总 2 2 3 7 2 3" xfId="20946"/>
    <cellStyle name="常规 11 5 2 2 2 2 2" xfId="20947"/>
    <cellStyle name="标题 8 6 2" xfId="20948"/>
    <cellStyle name="汇总 2 2 3 7 2 3 2" xfId="20949"/>
    <cellStyle name="常规 11 5 2 2 2 2 2 2" xfId="20950"/>
    <cellStyle name="常规 11 5 2 2 2 2 2 3" xfId="20951"/>
    <cellStyle name="标题 8 6 3" xfId="20952"/>
    <cellStyle name="标题 8 7" xfId="20953"/>
    <cellStyle name="输出 3 2 3 3 6" xfId="20954"/>
    <cellStyle name="汇总 2 2 3 7 2 4" xfId="20955"/>
    <cellStyle name="常规 11 5 2 2 2 2 3" xfId="20956"/>
    <cellStyle name="标题 9 2 2 2 2 2" xfId="20957"/>
    <cellStyle name="警告文本 4 2 2 2 2 3" xfId="20958"/>
    <cellStyle name="汇总 2 3 7 4" xfId="20959"/>
    <cellStyle name="常规 16 2 3 2 2 3" xfId="20960"/>
    <cellStyle name="常规 21 2 3 2 2 3" xfId="20961"/>
    <cellStyle name="标题 9 2 2 3" xfId="20962"/>
    <cellStyle name="常规 16 2 3 2 3 2" xfId="20963"/>
    <cellStyle name="常规 21 2 3 2 3 2" xfId="20964"/>
    <cellStyle name="标题 9 2 3 2" xfId="20965"/>
    <cellStyle name="常规 4 8 3 2 2 4" xfId="20966"/>
    <cellStyle name="标题 9 2 3 3" xfId="20967"/>
    <cellStyle name="常规 16 2 3 2 4" xfId="20968"/>
    <cellStyle name="常规 21 2 3 2 4" xfId="20969"/>
    <cellStyle name="标题 9 2 4" xfId="20970"/>
    <cellStyle name="常规 10 2 4 5" xfId="20971"/>
    <cellStyle name="标题 9 3 2 3" xfId="20972"/>
    <cellStyle name="强调文字颜色 1 3 2 2 2 5" xfId="20973"/>
    <cellStyle name="输出 2 2 16" xfId="20974"/>
    <cellStyle name="常规 10 2 5 4" xfId="20975"/>
    <cellStyle name="标题 9 3 3 2" xfId="20976"/>
    <cellStyle name="强调文字颜色 1 3 2 2 3 4" xfId="20977"/>
    <cellStyle name="常规 10 2 5 5" xfId="20978"/>
    <cellStyle name="标题 9 3 3 3" xfId="20979"/>
    <cellStyle name="标题 9 3 4" xfId="20980"/>
    <cellStyle name="常规 16 2 3 4 2" xfId="20981"/>
    <cellStyle name="常规 21 2 3 4 2" xfId="20982"/>
    <cellStyle name="标题 9 4 2" xfId="20983"/>
    <cellStyle name="标题 9 4 2 2" xfId="20984"/>
    <cellStyle name="注释 5 2 5 6" xfId="20985"/>
    <cellStyle name="强调文字颜色 1 3 2 3 2 4" xfId="20986"/>
    <cellStyle name="标题 9 4 3" xfId="20987"/>
    <cellStyle name="标题 9 4 4" xfId="20988"/>
    <cellStyle name="输出 3 2 3 4 4" xfId="20989"/>
    <cellStyle name="常规 16 2 3 5" xfId="20990"/>
    <cellStyle name="常规 21 2 3 5" xfId="20991"/>
    <cellStyle name="标题 9 5" xfId="20992"/>
    <cellStyle name="汇总 2 2 3 7 3 2" xfId="20993"/>
    <cellStyle name="标题 9 5 2" xfId="20994"/>
    <cellStyle name="汇总 2 2 3 7 3 2 2" xfId="20995"/>
    <cellStyle name="标题 9 5 3" xfId="20996"/>
    <cellStyle name="常规 16 2 3 6" xfId="20997"/>
    <cellStyle name="常规 21 2 3 6" xfId="20998"/>
    <cellStyle name="标题 9 6" xfId="20999"/>
    <cellStyle name="汇总 2 2 3 7 3 3" xfId="21000"/>
    <cellStyle name="常规 11 5 2 2 2 3 2" xfId="21001"/>
    <cellStyle name="常规 11 5 2 2 2 3 3" xfId="21002"/>
    <cellStyle name="检查单元格 2 4 2 2" xfId="21003"/>
    <cellStyle name="标题 9 7" xfId="21004"/>
    <cellStyle name="差 10" xfId="21005"/>
    <cellStyle name="差 10 2" xfId="21006"/>
    <cellStyle name="差 11" xfId="21007"/>
    <cellStyle name="常规 11 4 7 3 2 2" xfId="21008"/>
    <cellStyle name="差 2 2 10" xfId="21009"/>
    <cellStyle name="差 2 2 11" xfId="21010"/>
    <cellStyle name="差 2 2 12" xfId="21011"/>
    <cellStyle name="常规 11 4 5 5" xfId="21012"/>
    <cellStyle name="差 2 2 2 2 2" xfId="21013"/>
    <cellStyle name="常规 11 4 5 5 2" xfId="21014"/>
    <cellStyle name="常规 3 3" xfId="21015"/>
    <cellStyle name="差 2 2 2 2 2 2" xfId="21016"/>
    <cellStyle name="常规 11 4 5 5 2 2" xfId="21017"/>
    <cellStyle name="常规 3 3 2" xfId="21018"/>
    <cellStyle name="输出 3 4 4" xfId="21019"/>
    <cellStyle name="差 2 2 2 2 2 2 2" xfId="21020"/>
    <cellStyle name="输入 2 14 2 3" xfId="21021"/>
    <cellStyle name="链接单元格 2 2 2 2 5" xfId="21022"/>
    <cellStyle name="差 2 2 2 2 2 2 2 2" xfId="21023"/>
    <cellStyle name="差 2 2 2 2 2 2 3" xfId="21024"/>
    <cellStyle name="输入 2 14 2 4" xfId="21025"/>
    <cellStyle name="链接单元格 2 2 2 2 6" xfId="21026"/>
    <cellStyle name="常规 11 4 5 6" xfId="21027"/>
    <cellStyle name="差 2 2 2 2 3" xfId="21028"/>
    <cellStyle name="常规 11 4 5 7" xfId="21029"/>
    <cellStyle name="差 2 2 2 2 4" xfId="21030"/>
    <cellStyle name="常规 11 4 5 8" xfId="21031"/>
    <cellStyle name="差 2 2 2 2 5" xfId="21032"/>
    <cellStyle name="常规 17 2 3 2" xfId="21033"/>
    <cellStyle name="常规 22 2 3 2" xfId="21034"/>
    <cellStyle name="差 2 2 2 3" xfId="21035"/>
    <cellStyle name="常规 2 7 3 2 5" xfId="21036"/>
    <cellStyle name="常规 17 2 3 2 2" xfId="21037"/>
    <cellStyle name="常规 22 2 3 2 2" xfId="21038"/>
    <cellStyle name="常规 11 4 6 5" xfId="21039"/>
    <cellStyle name="差 2 2 2 3 2" xfId="21040"/>
    <cellStyle name="差 2 2 2 3 2 2 2" xfId="21041"/>
    <cellStyle name="链接单元格 2 3 2 2 5" xfId="21042"/>
    <cellStyle name="差 2 2 2 3 2 2 2 2" xfId="21043"/>
    <cellStyle name="差 2 2 2 3 2 2 3" xfId="21044"/>
    <cellStyle name="差 2 2 2 3 2 5" xfId="21045"/>
    <cellStyle name="常规 2 10 3 2 2" xfId="21046"/>
    <cellStyle name="常规 17 2 3 3 2" xfId="21047"/>
    <cellStyle name="常规 22 2 3 3 2" xfId="21048"/>
    <cellStyle name="常规 11 4 7 5" xfId="21049"/>
    <cellStyle name="输出 2 3 2 4 2 4" xfId="21050"/>
    <cellStyle name="差 2 2 2 4 2" xfId="21051"/>
    <cellStyle name="强调文字颜色 3 3 3 2 2" xfId="21052"/>
    <cellStyle name="常规 2 10 3 2 3" xfId="21053"/>
    <cellStyle name="常规 17 2 3 3 3" xfId="21054"/>
    <cellStyle name="常规 22 2 3 3 3" xfId="21055"/>
    <cellStyle name="常规 11 4 7 6" xfId="21056"/>
    <cellStyle name="计算 2 3 4 2 2 2" xfId="21057"/>
    <cellStyle name="输出 2 3 2 4 2 5" xfId="21058"/>
    <cellStyle name="差 2 2 2 4 3" xfId="21059"/>
    <cellStyle name="强调文字颜色 3 3 3 2 3" xfId="21060"/>
    <cellStyle name="常规 2 10 3 2 3 2" xfId="21061"/>
    <cellStyle name="强调文字颜色 2 3 2 2 3 4" xfId="21062"/>
    <cellStyle name="计算 2 3 4 2 2 2 2" xfId="21063"/>
    <cellStyle name="差 2 2 2 4 3 2" xfId="21064"/>
    <cellStyle name="强调文字颜色 3 3 3 2 3 2" xfId="21065"/>
    <cellStyle name="常规 2 10 3 2 4" xfId="21066"/>
    <cellStyle name="常规 6 6 2 2" xfId="21067"/>
    <cellStyle name="常规 4 2 2 4 2 2" xfId="21068"/>
    <cellStyle name="计算 2 3 4 2 2 3" xfId="21069"/>
    <cellStyle name="差 2 2 2 4 4" xfId="21070"/>
    <cellStyle name="强调文字颜色 3 3 3 2 4" xfId="21071"/>
    <cellStyle name="常规 2 10 3 2 5" xfId="21072"/>
    <cellStyle name="常规 6 6 2 3" xfId="21073"/>
    <cellStyle name="常规 4 2 2 4 2 3" xfId="21074"/>
    <cellStyle name="计算 2 3 4 2 2 4" xfId="21075"/>
    <cellStyle name="差 2 2 2 4 5" xfId="21076"/>
    <cellStyle name="强调文字颜色 3 3 3 2 5" xfId="21077"/>
    <cellStyle name="常规 2 10 3 3" xfId="21078"/>
    <cellStyle name="常规 17 2 3 4" xfId="21079"/>
    <cellStyle name="常规 22 2 3 4" xfId="21080"/>
    <cellStyle name="差 2 2 2 5" xfId="21081"/>
    <cellStyle name="强调文字颜色 3 3 3 3" xfId="21082"/>
    <cellStyle name="常规 11 4 2 2 2 3 2" xfId="21083"/>
    <cellStyle name="解释性文本 3 2 4 2 3" xfId="21084"/>
    <cellStyle name="常规 2 10 3 3 2" xfId="21085"/>
    <cellStyle name="常规 17 2 3 4 2" xfId="21086"/>
    <cellStyle name="常规 22 2 3 4 2" xfId="21087"/>
    <cellStyle name="常规 11 4 8 5" xfId="21088"/>
    <cellStyle name="输出 2 3 2 4 3 4" xfId="21089"/>
    <cellStyle name="差 2 2 2 5 2" xfId="21090"/>
    <cellStyle name="强调文字颜色 3 3 3 3 2" xfId="21091"/>
    <cellStyle name="常规 11 4 2 2 2 3 2 2" xfId="21092"/>
    <cellStyle name="汇总 2 2 4 2 2 4 2 3" xfId="21093"/>
    <cellStyle name="常规 2 10 3 3 3" xfId="21094"/>
    <cellStyle name="常规 11 4 2 2 2 3 2 3" xfId="21095"/>
    <cellStyle name="计算 2 3 4 2 3 2" xfId="21096"/>
    <cellStyle name="输出 2 3 2 4 3 5" xfId="21097"/>
    <cellStyle name="差 2 2 2 5 3" xfId="21098"/>
    <cellStyle name="强调文字颜色 3 3 3 3 3" xfId="21099"/>
    <cellStyle name="常规 17 2 3 5" xfId="21100"/>
    <cellStyle name="常规 22 2 3 5" xfId="21101"/>
    <cellStyle name="汇总 2 2 4 7 3 2" xfId="21102"/>
    <cellStyle name="常规 2 10 3 4" xfId="21103"/>
    <cellStyle name="常规 11 4 2 2 2 3 3" xfId="21104"/>
    <cellStyle name="差 2 2 2 6" xfId="21105"/>
    <cellStyle name="强调文字颜色 3 3 3 4" xfId="21106"/>
    <cellStyle name="常规 17 2 3 6" xfId="21107"/>
    <cellStyle name="常规 22 2 3 6" xfId="21108"/>
    <cellStyle name="汇总 2 2 4 7 3 3" xfId="21109"/>
    <cellStyle name="常规 2 10 3 5" xfId="21110"/>
    <cellStyle name="常规 11 5 2 3 2 3 2" xfId="21111"/>
    <cellStyle name="常规 11 4 2 2 2 3 4" xfId="21112"/>
    <cellStyle name="差 2 2 2 7" xfId="21113"/>
    <cellStyle name="强调文字颜色 3 3 3 5" xfId="21114"/>
    <cellStyle name="差 2 2 3 2 3 2" xfId="21115"/>
    <cellStyle name="常规 11 5 5 7" xfId="21116"/>
    <cellStyle name="差 2 2 3 2 4" xfId="21117"/>
    <cellStyle name="常规 11 5 7 2 2 2" xfId="21118"/>
    <cellStyle name="差 2 2 3 2 5" xfId="21119"/>
    <cellStyle name="常规 17 2 4 2" xfId="21120"/>
    <cellStyle name="常规 22 2 4 2" xfId="21121"/>
    <cellStyle name="常规 2 2 2 2 2 2 2 6" xfId="21122"/>
    <cellStyle name="差 2 2 3 3" xfId="21123"/>
    <cellStyle name="常规 2 7 3 3 5" xfId="21124"/>
    <cellStyle name="常规 2 10 4 2" xfId="21125"/>
    <cellStyle name="常规 17 2 4 3" xfId="21126"/>
    <cellStyle name="常规 22 2 4 3" xfId="21127"/>
    <cellStyle name="差 2 2 3 4" xfId="21128"/>
    <cellStyle name="强调文字颜色 3 3 4 2" xfId="21129"/>
    <cellStyle name="解释性文本 3 2 4 3 2" xfId="21130"/>
    <cellStyle name="常规 2 10 4 3" xfId="21131"/>
    <cellStyle name="常规 17 2 4 4" xfId="21132"/>
    <cellStyle name="常规 22 2 4 4" xfId="21133"/>
    <cellStyle name="常规 11 4 2 2 2 4 2" xfId="21134"/>
    <cellStyle name="差 2 2 3 5" xfId="21135"/>
    <cellStyle name="强调文字颜色 3 3 4 3" xfId="21136"/>
    <cellStyle name="常规 2 2 2 2 2 2 3 5" xfId="21137"/>
    <cellStyle name="差 2 2 4 2" xfId="21138"/>
    <cellStyle name="汇总 2 5 2 2 7" xfId="21139"/>
    <cellStyle name="常规 2 7 3 4 4" xfId="21140"/>
    <cellStyle name="差 2 2 4 2 2 3" xfId="21141"/>
    <cellStyle name="差 2 2 4 2 3 2" xfId="21142"/>
    <cellStyle name="差 2 2 4 2 4" xfId="21143"/>
    <cellStyle name="输出 2 3 2 5 2 2 2 2" xfId="21144"/>
    <cellStyle name="常规 10 2 2 6 2" xfId="21145"/>
    <cellStyle name="差 2 2 4 2 5" xfId="21146"/>
    <cellStyle name="常规 17 2 5 2" xfId="21147"/>
    <cellStyle name="常规 22 2 5 2" xfId="21148"/>
    <cellStyle name="差 2 2 4 3" xfId="21149"/>
    <cellStyle name="常规 19 2 2 2 4" xfId="21150"/>
    <cellStyle name="常规 24 2 2 2 4" xfId="21151"/>
    <cellStyle name="常规 2 10 6 3" xfId="21152"/>
    <cellStyle name="常规 11 4 2 2 2 6 2" xfId="21153"/>
    <cellStyle name="差 2 2 5 5" xfId="21154"/>
    <cellStyle name="强调文字颜色 3 3 6 3" xfId="21155"/>
    <cellStyle name="汇总 2 5 2 3 3 3" xfId="21156"/>
    <cellStyle name="链接单元格 3 4 2" xfId="21157"/>
    <cellStyle name="差 2 2 6" xfId="21158"/>
    <cellStyle name="汇总 2 5 2 4 7" xfId="21159"/>
    <cellStyle name="汇总 2 5 2 3 3 3 2" xfId="21160"/>
    <cellStyle name="输出 2 5 2 3 2 3" xfId="21161"/>
    <cellStyle name="链接单元格 3 4 2 2" xfId="21162"/>
    <cellStyle name="差 2 2 6 2" xfId="21163"/>
    <cellStyle name="常规 19 2 2 3 2" xfId="21164"/>
    <cellStyle name="常规 24 2 2 3 2" xfId="21165"/>
    <cellStyle name="汇总 2 5 2 3 3 3 3" xfId="21166"/>
    <cellStyle name="强调文字颜色 5 3 2 2 2" xfId="21167"/>
    <cellStyle name="输出 2 5 2 3 2 4" xfId="21168"/>
    <cellStyle name="链接单元格 3 4 2 3" xfId="21169"/>
    <cellStyle name="差 2 2 6 3" xfId="21170"/>
    <cellStyle name="链接单元格 3 4 2 4" xfId="21171"/>
    <cellStyle name="常规 2 2 6 2 2 2" xfId="21172"/>
    <cellStyle name="差 2 2 6 4" xfId="21173"/>
    <cellStyle name="输出 2 3 8 2 2 2" xfId="21174"/>
    <cellStyle name="强调文字颜色 3 3 7 2" xfId="21175"/>
    <cellStyle name="常规 19 2 2 3 3" xfId="21176"/>
    <cellStyle name="常规 24 2 2 3 3" xfId="21177"/>
    <cellStyle name="常规 2 10 7 2" xfId="21178"/>
    <cellStyle name="检查单元格 2" xfId="21179"/>
    <cellStyle name="输出 2 5 2 3 3 3" xfId="21180"/>
    <cellStyle name="链接单元格 3 4 3 2" xfId="21181"/>
    <cellStyle name="汇总 2 2 4 4 2 3 2 2" xfId="21182"/>
    <cellStyle name="汇总 2 2 2 2 6 2 2 3" xfId="21183"/>
    <cellStyle name="差 2 2 7 2" xfId="21184"/>
    <cellStyle name="常规 19 2 2 4 2" xfId="21185"/>
    <cellStyle name="常规 24 2 2 4 2" xfId="21186"/>
    <cellStyle name="汇总 2 2 3 2 7 2 2 2" xfId="21187"/>
    <cellStyle name="检查单元格 3" xfId="21188"/>
    <cellStyle name="强调文字颜色 5 3 2 3 2" xfId="21189"/>
    <cellStyle name="输出 2 5 2 3 3 4" xfId="21190"/>
    <cellStyle name="链接单元格 3 4 3 3" xfId="21191"/>
    <cellStyle name="汇总 2 2 2 2 6 2 2 4" xfId="21192"/>
    <cellStyle name="差 2 2 7 3" xfId="21193"/>
    <cellStyle name="常规 11 4 2 4 2 2 2 2" xfId="21194"/>
    <cellStyle name="检查单元格 4" xfId="21195"/>
    <cellStyle name="强调文字颜色 5 3 2 3 3" xfId="21196"/>
    <cellStyle name="输出 2 5 2 3 3 5" xfId="21197"/>
    <cellStyle name="链接单元格 3 4 3 4" xfId="21198"/>
    <cellStyle name="常规 2 2 6 2 3 2" xfId="21199"/>
    <cellStyle name="差 2 2 7 4" xfId="21200"/>
    <cellStyle name="常规 11 4 2 4 2 2 2 3" xfId="21201"/>
    <cellStyle name="常规 2 10 8 2" xfId="21202"/>
    <cellStyle name="汇总 2 2 5 4 3 3 2 2" xfId="21203"/>
    <cellStyle name="汇总 2 5 2 3 3 5" xfId="21204"/>
    <cellStyle name="常规 10 2 3 2 2" xfId="21205"/>
    <cellStyle name="链接单元格 3 4 4" xfId="21206"/>
    <cellStyle name="差 2 2 8" xfId="21207"/>
    <cellStyle name="汇总 2 3 8 2 3 2" xfId="21208"/>
    <cellStyle name="汇总 2 2 4 4 2 3 3" xfId="21209"/>
    <cellStyle name="常规 10 2 3 2 2 2" xfId="21210"/>
    <cellStyle name="输出 2 5 2 3 4 3" xfId="21211"/>
    <cellStyle name="链接单元格 3 4 4 2" xfId="21212"/>
    <cellStyle name="汇总 2 2 2 2 6 2 3 3" xfId="21213"/>
    <cellStyle name="差 2 2 8 2" xfId="21214"/>
    <cellStyle name="差 2 2 8 2 2 2" xfId="21215"/>
    <cellStyle name="汇总 2 2 2 5 4 3" xfId="21216"/>
    <cellStyle name="差 2 2 8 2 2 2 2" xfId="21217"/>
    <cellStyle name="好 2 2 5 4" xfId="21218"/>
    <cellStyle name="差 2 2 8 2 4" xfId="21219"/>
    <cellStyle name="差 2 2 8 3 2" xfId="21220"/>
    <cellStyle name="差 2 2 8 3 2 2" xfId="21221"/>
    <cellStyle name="差 2 2 8 3 3" xfId="21222"/>
    <cellStyle name="常规 11 2 4 2 2 2" xfId="21223"/>
    <cellStyle name="常规 2 10 9 2" xfId="21224"/>
    <cellStyle name="差 2 2 8 4" xfId="21225"/>
    <cellStyle name="常规 2 10 9 3" xfId="21226"/>
    <cellStyle name="常规 4 4 2 3 4 2" xfId="21227"/>
    <cellStyle name="差 2 2 8 5" xfId="21228"/>
    <cellStyle name="常规 10 2 3 2 3" xfId="21229"/>
    <cellStyle name="常规 3 5 5 2" xfId="21230"/>
    <cellStyle name="链接单元格 3 4 5" xfId="21231"/>
    <cellStyle name="差 2 2 9" xfId="21232"/>
    <cellStyle name="常规 3 5 5 2 2" xfId="21233"/>
    <cellStyle name="差 2 2 9 2" xfId="21234"/>
    <cellStyle name="好 2" xfId="21235"/>
    <cellStyle name="常规 11 7 2 2 2" xfId="21236"/>
    <cellStyle name="差 2 3 2 2" xfId="21237"/>
    <cellStyle name="好 2 2" xfId="21238"/>
    <cellStyle name="常规 11 7 2 2 2 2" xfId="21239"/>
    <cellStyle name="差 2 3 2 2 2" xfId="21240"/>
    <cellStyle name="计算 6 3 4" xfId="21241"/>
    <cellStyle name="好 2 2 2" xfId="21242"/>
    <cellStyle name="常规 11 7 2 2 2 2 2" xfId="21243"/>
    <cellStyle name="差 2 3 2 2 2 2" xfId="21244"/>
    <cellStyle name="计算 6 3 4 2" xfId="21245"/>
    <cellStyle name="差 2 3 2 2 2 2 2" xfId="21246"/>
    <cellStyle name="常规 11 4 4 5 2 4" xfId="21247"/>
    <cellStyle name="计算 6 3 4 2 2" xfId="21248"/>
    <cellStyle name="常规 17 3 3 2" xfId="21249"/>
    <cellStyle name="常规 22 3 3 2" xfId="21250"/>
    <cellStyle name="好 3" xfId="21251"/>
    <cellStyle name="常规 11 7 2 2 3" xfId="21252"/>
    <cellStyle name="常规 2 9 3 2 2 2" xfId="21253"/>
    <cellStyle name="差 2 3 2 3" xfId="21254"/>
    <cellStyle name="好 3 2" xfId="21255"/>
    <cellStyle name="常规 11 7 2 2 3 2" xfId="21256"/>
    <cellStyle name="差 2 3 2 3 2" xfId="21257"/>
    <cellStyle name="计算 6 4 4" xfId="21258"/>
    <cellStyle name="输入 3 3 2 2 2 2" xfId="21259"/>
    <cellStyle name="差 2 3 2 3 2 2" xfId="21260"/>
    <cellStyle name="计算 6 4 4 2" xfId="21261"/>
    <cellStyle name="常规 2 11 3 2" xfId="21262"/>
    <cellStyle name="常规 17 3 3 3" xfId="21263"/>
    <cellStyle name="常规 22 3 3 3" xfId="21264"/>
    <cellStyle name="好 4" xfId="21265"/>
    <cellStyle name="常规 11 7 2 2 4" xfId="21266"/>
    <cellStyle name="常规 3 2 2 4 2" xfId="21267"/>
    <cellStyle name="强调文字颜色 3 4 3 2" xfId="21268"/>
    <cellStyle name="常规 2 9 3 2 2 3" xfId="21269"/>
    <cellStyle name="差 2 3 2 4" xfId="21270"/>
    <cellStyle name="解释性文本 3 2 5 2 2" xfId="21271"/>
    <cellStyle name="输入 3 3 2 2 3" xfId="21272"/>
    <cellStyle name="常规 2 11 3 3" xfId="21273"/>
    <cellStyle name="好 5" xfId="21274"/>
    <cellStyle name="常规 11 7 2 2 5" xfId="21275"/>
    <cellStyle name="常规 3 2 2 4 3" xfId="21276"/>
    <cellStyle name="常规 11 4 2 2 3 3 2" xfId="21277"/>
    <cellStyle name="输入 3 3 2 2 4" xfId="21278"/>
    <cellStyle name="差 2 3 2 5" xfId="21279"/>
    <cellStyle name="强调文字颜色 3 4 3 3" xfId="21280"/>
    <cellStyle name="差 2 3 3 2 3 2" xfId="21281"/>
    <cellStyle name="常规 11 7 2 3 2 4" xfId="21282"/>
    <cellStyle name="差 2 3 3 2 4" xfId="21283"/>
    <cellStyle name="计算 7 3 6" xfId="21284"/>
    <cellStyle name="差 2 3 3 2 5" xfId="21285"/>
    <cellStyle name="常规 17 3 4 2" xfId="21286"/>
    <cellStyle name="常规 22 3 4 2" xfId="21287"/>
    <cellStyle name="常规 11 7 2 3 3" xfId="21288"/>
    <cellStyle name="常规 2 9 3 2 3 2" xfId="21289"/>
    <cellStyle name="差 2 3 3 3" xfId="21290"/>
    <cellStyle name="常规 2 11 4 2" xfId="21291"/>
    <cellStyle name="常规 11 7 2 3 4" xfId="21292"/>
    <cellStyle name="常规 3 2 2 5 2" xfId="21293"/>
    <cellStyle name="差 2 3 3 4" xfId="21294"/>
    <cellStyle name="强调文字颜色 3 4 4 2" xfId="21295"/>
    <cellStyle name="常规 2 11 4 3" xfId="21296"/>
    <cellStyle name="常规 11 7 2 3 5" xfId="21297"/>
    <cellStyle name="常规 3 2 2 5 3" xfId="21298"/>
    <cellStyle name="常规 11 4 2 2 3 4 2" xfId="21299"/>
    <cellStyle name="差 2 3 3 5" xfId="21300"/>
    <cellStyle name="强调文字颜色 3 4 4 3" xfId="21301"/>
    <cellStyle name="常规 11 7 2 4 2" xfId="21302"/>
    <cellStyle name="差 2 3 4 2" xfId="21303"/>
    <cellStyle name="常规 11 7 2 4 3" xfId="21304"/>
    <cellStyle name="差 4 2 2 2 2" xfId="21305"/>
    <cellStyle name="输入 3 3 2 4 2" xfId="21306"/>
    <cellStyle name="差 2 3 4 3" xfId="21307"/>
    <cellStyle name="汇总 6 3 2 5 2" xfId="21308"/>
    <cellStyle name="常规 11 7 2 5" xfId="21309"/>
    <cellStyle name="差 2 3 5" xfId="21310"/>
    <cellStyle name="汇总 2 5 2 3 4 2" xfId="21311"/>
    <cellStyle name="常规 11 7 2 5 2" xfId="21312"/>
    <cellStyle name="差 2 3 5 2" xfId="21313"/>
    <cellStyle name="汇总 2 5 2 3 4 2 2" xfId="21314"/>
    <cellStyle name="差 2 3 5 2 2 3" xfId="21315"/>
    <cellStyle name="常规 11 7 2 5 3" xfId="21316"/>
    <cellStyle name="常规 19 2 3 2 2" xfId="21317"/>
    <cellStyle name="常规 24 2 3 2 2" xfId="21318"/>
    <cellStyle name="差 2 3 5 3" xfId="21319"/>
    <cellStyle name="汇总 2 5 2 3 4 2 3" xfId="21320"/>
    <cellStyle name="差 4 2 2 3 2" xfId="21321"/>
    <cellStyle name="常规 11 7 2 6" xfId="21322"/>
    <cellStyle name="汇总 2 5 2 3 4 3" xfId="21323"/>
    <cellStyle name="链接单元格 3 5 2" xfId="21324"/>
    <cellStyle name="差 2 3 6" xfId="21325"/>
    <cellStyle name="常规 11 7 2 7" xfId="21326"/>
    <cellStyle name="汇总 2 5 2 3 4 4" xfId="21327"/>
    <cellStyle name="链接单元格 3 5 3" xfId="21328"/>
    <cellStyle name="差 2 3 7" xfId="21329"/>
    <cellStyle name="常规 11 7 3 2" xfId="21330"/>
    <cellStyle name="差 2 4 2" xfId="21331"/>
    <cellStyle name="常规 11 7 3 2 2" xfId="21332"/>
    <cellStyle name="差 2 4 2 2" xfId="21333"/>
    <cellStyle name="强调文字颜色 4 5 2 5 3" xfId="21334"/>
    <cellStyle name="常规 11 7 3 2 2 2" xfId="21335"/>
    <cellStyle name="差 2 4 2 2 2" xfId="21336"/>
    <cellStyle name="常规 11 7 3 2 2 3" xfId="21337"/>
    <cellStyle name="差 2 4 2 2 3" xfId="21338"/>
    <cellStyle name="常规 17 4 3 2" xfId="21339"/>
    <cellStyle name="常规 22 4 3 2" xfId="21340"/>
    <cellStyle name="常规 11 7 3 2 3" xfId="21341"/>
    <cellStyle name="差 2 4 2 3" xfId="21342"/>
    <cellStyle name="强调文字颜色 4 5 2 5 4" xfId="21343"/>
    <cellStyle name="差 2 4 2 3 2" xfId="21344"/>
    <cellStyle name="常规 2 12 3 2" xfId="21345"/>
    <cellStyle name="常规 11 7 3 2 4" xfId="21346"/>
    <cellStyle name="常规 3 2 3 4 2" xfId="21347"/>
    <cellStyle name="差 2 4 2 4" xfId="21348"/>
    <cellStyle name="强调文字颜色 3 5 3 2" xfId="21349"/>
    <cellStyle name="常规 2 12 3 3" xfId="21350"/>
    <cellStyle name="常规 3 2 3 4 3" xfId="21351"/>
    <cellStyle name="常规 11 4 2 2 4 3 2" xfId="21352"/>
    <cellStyle name="输入 3 3 3 2 4" xfId="21353"/>
    <cellStyle name="差 2 4 2 5" xfId="21354"/>
    <cellStyle name="强调文字颜色 3 5 3 3" xfId="21355"/>
    <cellStyle name="常规 11 7 3 3" xfId="21356"/>
    <cellStyle name="差 2 4 3" xfId="21357"/>
    <cellStyle name="常规 11 7 3 3 2" xfId="21358"/>
    <cellStyle name="差 2 4 3 2" xfId="21359"/>
    <cellStyle name="常规 11 7 3 3 3" xfId="21360"/>
    <cellStyle name="差 2 4 3 3" xfId="21361"/>
    <cellStyle name="常规 11 7 4" xfId="21362"/>
    <cellStyle name="差 2 5" xfId="21363"/>
    <cellStyle name="注释 2 3 2 5 2 5" xfId="21364"/>
    <cellStyle name="常规 2 12 11" xfId="21365"/>
    <cellStyle name="常规 11 7 4 2" xfId="21366"/>
    <cellStyle name="差 2 5 2" xfId="21367"/>
    <cellStyle name="常规 8 2 2 2 2 3" xfId="21368"/>
    <cellStyle name="适中 4 2 3 2 5" xfId="21369"/>
    <cellStyle name="常规 11 7 4 2 2" xfId="21370"/>
    <cellStyle name="差 2 5 2 2" xfId="21371"/>
    <cellStyle name="常规 11 4 3 4 6" xfId="21372"/>
    <cellStyle name="常规 11 7 4 2 2 2" xfId="21373"/>
    <cellStyle name="差 2 5 2 2 2" xfId="21374"/>
    <cellStyle name="差 2 5 2 2 2 2" xfId="21375"/>
    <cellStyle name="常规 2 13 3 2" xfId="21376"/>
    <cellStyle name="常规 11 7 4 2 4" xfId="21377"/>
    <cellStyle name="常规 3 2 4 4 2" xfId="21378"/>
    <cellStyle name="差 2 5 2 4" xfId="21379"/>
    <cellStyle name="常规 11 7 4 3 3" xfId="21380"/>
    <cellStyle name="汇总 2 6 10" xfId="21381"/>
    <cellStyle name="差 2 5 3 3" xfId="21382"/>
    <cellStyle name="常规 11 7 5" xfId="21383"/>
    <cellStyle name="差 2 6" xfId="21384"/>
    <cellStyle name="常规 11 7 5 2" xfId="21385"/>
    <cellStyle name="差 2 6 2" xfId="21386"/>
    <cellStyle name="汇总 5 2 3 3 2 2 3" xfId="21387"/>
    <cellStyle name="常规 11 7 5 2 2" xfId="21388"/>
    <cellStyle name="计算 2 2 4 11" xfId="21389"/>
    <cellStyle name="差 2 6 2 2" xfId="21390"/>
    <cellStyle name="常规 11 5 3 4 6" xfId="21391"/>
    <cellStyle name="差 2 6 2 2 2" xfId="21392"/>
    <cellStyle name="强调文字颜色 1 5 5 4" xfId="21393"/>
    <cellStyle name="差 2 6 2 2 2 2" xfId="21394"/>
    <cellStyle name="差 2 6 2 2 3" xfId="21395"/>
    <cellStyle name="强调文字颜色 1 5 5 5" xfId="21396"/>
    <cellStyle name="差 2 6 3 2" xfId="21397"/>
    <cellStyle name="差 2 6 3 2 2" xfId="21398"/>
    <cellStyle name="常规 11 7 6" xfId="21399"/>
    <cellStyle name="差 2 7" xfId="21400"/>
    <cellStyle name="常规 11 7 7" xfId="21401"/>
    <cellStyle name="差 2 8" xfId="21402"/>
    <cellStyle name="常规 11 7 8" xfId="21403"/>
    <cellStyle name="输入 2 12 2 2" xfId="21404"/>
    <cellStyle name="注释 2 2 3 2 4 2" xfId="21405"/>
    <cellStyle name="差 2 9" xfId="21406"/>
    <cellStyle name="常规 13 2 2 2 5" xfId="21407"/>
    <cellStyle name="差 3 2 2 2" xfId="21408"/>
    <cellStyle name="输入 2 3 2 4" xfId="21409"/>
    <cellStyle name="常规 2 8 3 2 4" xfId="21410"/>
    <cellStyle name="差 3 2 2 2 2" xfId="21411"/>
    <cellStyle name="输入 2 3 2 4 2" xfId="21412"/>
    <cellStyle name="差 3 2 2 2 2 2" xfId="21413"/>
    <cellStyle name="输入 2 3 2 4 2 2" xfId="21414"/>
    <cellStyle name="差 3 2 2 2 2 2 2" xfId="21415"/>
    <cellStyle name="输入 2 3 2 4 2 2 2" xfId="21416"/>
    <cellStyle name="常规 2 2 2 6 2" xfId="21417"/>
    <cellStyle name="强调文字颜色 3 2" xfId="21418"/>
    <cellStyle name="差 3 2 2 2 3" xfId="21419"/>
    <cellStyle name="输入 2 3 2 4 3" xfId="21420"/>
    <cellStyle name="强调文字颜色 3 2 2" xfId="21421"/>
    <cellStyle name="差 3 2 2 2 3 2" xfId="21422"/>
    <cellStyle name="输入 2 3 2 4 3 2" xfId="21423"/>
    <cellStyle name="常规 2 10" xfId="21424"/>
    <cellStyle name="常规 2 2 2 6 3" xfId="21425"/>
    <cellStyle name="差 3 2 2 2 4" xfId="21426"/>
    <cellStyle name="强调文字颜色 3 3" xfId="21427"/>
    <cellStyle name="输入 2 3 2 4 4" xfId="21428"/>
    <cellStyle name="常规 2 11" xfId="21429"/>
    <cellStyle name="差 3 2 2 2 5" xfId="21430"/>
    <cellStyle name="强调文字颜色 3 4" xfId="21431"/>
    <cellStyle name="输入 2 3 2 4 5" xfId="21432"/>
    <cellStyle name="常规 18 2 3 2" xfId="21433"/>
    <cellStyle name="常规 23 2 3 2" xfId="21434"/>
    <cellStyle name="差 3 2 2 3" xfId="21435"/>
    <cellStyle name="输入 2 3 2 5" xfId="21436"/>
    <cellStyle name="常规 2 8 3 2 5" xfId="21437"/>
    <cellStyle name="常规 18 2 3 2 2" xfId="21438"/>
    <cellStyle name="常规 23 2 3 2 2" xfId="21439"/>
    <cellStyle name="差 3 2 2 3 2" xfId="21440"/>
    <cellStyle name="输入 2 3 2 5 2" xfId="21441"/>
    <cellStyle name="常规 18 2 3 2 2 2" xfId="21442"/>
    <cellStyle name="常规 23 2 3 2 2 2" xfId="21443"/>
    <cellStyle name="链接单元格 2 2 2 2 2 3" xfId="21444"/>
    <cellStyle name="差 3 2 2 3 2 2" xfId="21445"/>
    <cellStyle name="输入 2 3 2 5 2 2" xfId="21446"/>
    <cellStyle name="常规 2 2 2 7 2" xfId="21447"/>
    <cellStyle name="常规 18 2 3 2 3" xfId="21448"/>
    <cellStyle name="常规 23 2 3 2 3" xfId="21449"/>
    <cellStyle name="差 3 2 2 3 3" xfId="21450"/>
    <cellStyle name="强调文字颜色 4 2" xfId="21451"/>
    <cellStyle name="输入 2 3 2 5 3" xfId="21452"/>
    <cellStyle name="输出 3 4 3 4 2" xfId="21453"/>
    <cellStyle name="常规 18 2 3 3" xfId="21454"/>
    <cellStyle name="常规 23 2 3 3" xfId="21455"/>
    <cellStyle name="差 3 2 2 4" xfId="21456"/>
    <cellStyle name="输入 2 3 2 6" xfId="21457"/>
    <cellStyle name="强调文字颜色 4 3 3 2" xfId="21458"/>
    <cellStyle name="常规 18 2 3 4" xfId="21459"/>
    <cellStyle name="常规 23 2 3 4" xfId="21460"/>
    <cellStyle name="常规 11 4 2 3 2 3 2" xfId="21461"/>
    <cellStyle name="差 3 2 2 5" xfId="21462"/>
    <cellStyle name="输入 2 3 2 7" xfId="21463"/>
    <cellStyle name="强调文字颜色 4 3 3 3" xfId="21464"/>
    <cellStyle name="常规 7 10" xfId="21465"/>
    <cellStyle name="常规 2 2 3 6 3" xfId="21466"/>
    <cellStyle name="差 3 2 3 2 4" xfId="21467"/>
    <cellStyle name="输入 2 3 3 4 4" xfId="21468"/>
    <cellStyle name="计算 3 2 3 8" xfId="21469"/>
    <cellStyle name="常规 7 11" xfId="21470"/>
    <cellStyle name="常规 2 2 3 6 4" xfId="21471"/>
    <cellStyle name="差 3 2 3 2 5" xfId="21472"/>
    <cellStyle name="常规 18 2 4 2" xfId="21473"/>
    <cellStyle name="常规 23 2 4 2" xfId="21474"/>
    <cellStyle name="差 3 2 3 3" xfId="21475"/>
    <cellStyle name="输入 2 3 3 5" xfId="21476"/>
    <cellStyle name="常规 18 2 4 3" xfId="21477"/>
    <cellStyle name="常规 23 2 4 3" xfId="21478"/>
    <cellStyle name="差 3 2 3 4" xfId="21479"/>
    <cellStyle name="输入 2 3 3 6" xfId="21480"/>
    <cellStyle name="强调文字颜色 4 3 4 2" xfId="21481"/>
    <cellStyle name="常规 18 2 4 4" xfId="21482"/>
    <cellStyle name="常规 23 2 4 4" xfId="21483"/>
    <cellStyle name="常规 11 4 2 3 2 4 2" xfId="21484"/>
    <cellStyle name="差 3 2 3 5" xfId="21485"/>
    <cellStyle name="输入 2 3 3 7" xfId="21486"/>
    <cellStyle name="强调文字颜色 4 3 4 3" xfId="21487"/>
    <cellStyle name="差 3 2 4 3 2" xfId="21488"/>
    <cellStyle name="输入 2 3 4 5 2" xfId="21489"/>
    <cellStyle name="汇总 2 5 2 4 3 4" xfId="21490"/>
    <cellStyle name="链接单元格 4 4 3" xfId="21491"/>
    <cellStyle name="差 3 2 7" xfId="21492"/>
    <cellStyle name="常规 11 8 2 2" xfId="21493"/>
    <cellStyle name="差 3 3 2" xfId="21494"/>
    <cellStyle name="常规 11 8 2 2 2 2" xfId="21495"/>
    <cellStyle name="差 3 3 2 2 2" xfId="21496"/>
    <cellStyle name="输入 2 4 2 4 2" xfId="21497"/>
    <cellStyle name="汇总 2 2 3 5" xfId="21498"/>
    <cellStyle name="常规 11 8 2 2 2 2 2" xfId="21499"/>
    <cellStyle name="计算 5 3 4 4" xfId="21500"/>
    <cellStyle name="汇总 3 4 4 3" xfId="21501"/>
    <cellStyle name="差 3 3 2 2 2 2" xfId="21502"/>
    <cellStyle name="输入 2 4 2 4 2 2" xfId="21503"/>
    <cellStyle name="汇总 2 2 3 5 2" xfId="21504"/>
    <cellStyle name="常规 2 3 2 6 2" xfId="21505"/>
    <cellStyle name="常规 11 8 2 2 2 3" xfId="21506"/>
    <cellStyle name="汇总 2 2 3 6" xfId="21507"/>
    <cellStyle name="解释性文本 2 3 5 4 2" xfId="21508"/>
    <cellStyle name="差 3 3 2 2 3" xfId="21509"/>
    <cellStyle name="输入 2 4 2 4 3" xfId="21510"/>
    <cellStyle name="常规 18 3 3 2" xfId="21511"/>
    <cellStyle name="常规 23 3 3 2" xfId="21512"/>
    <cellStyle name="常规 11 8 2 2 3" xfId="21513"/>
    <cellStyle name="差 3 3 2 3" xfId="21514"/>
    <cellStyle name="输入 2 4 2 5" xfId="21515"/>
    <cellStyle name="常规 11 8 2 2 3 2" xfId="21516"/>
    <cellStyle name="差 3 3 2 3 2" xfId="21517"/>
    <cellStyle name="输入 2 4 2 5 2" xfId="21518"/>
    <cellStyle name="汇总 2 2 4 5" xfId="21519"/>
    <cellStyle name="输入 3 4 2 2 2 2" xfId="21520"/>
    <cellStyle name="常规 11 8 2 2 4" xfId="21521"/>
    <cellStyle name="常规 3 3 2 4 2" xfId="21522"/>
    <cellStyle name="常规 18 3 3 3" xfId="21523"/>
    <cellStyle name="常规 23 3 3 3" xfId="21524"/>
    <cellStyle name="差 3 3 2 4" xfId="21525"/>
    <cellStyle name="输入 2 4 2 6" xfId="21526"/>
    <cellStyle name="强调文字颜色 4 4 3 2" xfId="21527"/>
    <cellStyle name="常规 11 8 2 2 5" xfId="21528"/>
    <cellStyle name="常规 3 3 2 4 3" xfId="21529"/>
    <cellStyle name="常规 11 4 2 3 3 3 2" xfId="21530"/>
    <cellStyle name="输入 3 4 2 2 4" xfId="21531"/>
    <cellStyle name="差 3 3 2 5" xfId="21532"/>
    <cellStyle name="输入 2 4 2 7" xfId="21533"/>
    <cellStyle name="强调文字颜色 4 4 3 3" xfId="21534"/>
    <cellStyle name="常规 11 8 2 3" xfId="21535"/>
    <cellStyle name="差 3 3 3" xfId="21536"/>
    <cellStyle name="常规 11 8 2 3 2" xfId="21537"/>
    <cellStyle name="差 3 3 3 2" xfId="21538"/>
    <cellStyle name="输入 2 4 3 4" xfId="21539"/>
    <cellStyle name="常规 18 3 4 2" xfId="21540"/>
    <cellStyle name="常规 23 3 4 2" xfId="21541"/>
    <cellStyle name="常规 11 8 2 3 3" xfId="21542"/>
    <cellStyle name="差 3 3 3 3" xfId="21543"/>
    <cellStyle name="输入 2 4 3 5" xfId="21544"/>
    <cellStyle name="常规 11 8 3" xfId="21545"/>
    <cellStyle name="差 3 4" xfId="21546"/>
    <cellStyle name="注释 2 3 2 5 3 4" xfId="21547"/>
    <cellStyle name="常规 11 8 3 2" xfId="21548"/>
    <cellStyle name="差 3 4 2" xfId="21549"/>
    <cellStyle name="常规 11 8 3 2 2 2" xfId="21550"/>
    <cellStyle name="差 3 4 2 2 2" xfId="21551"/>
    <cellStyle name="输入 2 5 2 4 2" xfId="21552"/>
    <cellStyle name="汇总 3 2 3 5" xfId="21553"/>
    <cellStyle name="差 3 4 2 2 2 2" xfId="21554"/>
    <cellStyle name="输入 2 5 2 4 2 2" xfId="21555"/>
    <cellStyle name="汇总 3 2 3 5 2" xfId="21556"/>
    <cellStyle name="常规 2 4 2 6 2" xfId="21557"/>
    <cellStyle name="常规 11 8 3 2 2 3" xfId="21558"/>
    <cellStyle name="差 3 4 2 2 3" xfId="21559"/>
    <cellStyle name="输入 2 5 2 4 3" xfId="21560"/>
    <cellStyle name="常规 2 16 2 2 2 3 2" xfId="21561"/>
    <cellStyle name="汇总 3 2 3 6" xfId="21562"/>
    <cellStyle name="常规 18 4 3 2" xfId="21563"/>
    <cellStyle name="常规 23 4 3 2" xfId="21564"/>
    <cellStyle name="常规 11 8 3 2 3" xfId="21565"/>
    <cellStyle name="差 3 4 2 3" xfId="21566"/>
    <cellStyle name="输入 2 5 2 5" xfId="21567"/>
    <cellStyle name="差 3 4 2 3 2" xfId="21568"/>
    <cellStyle name="输入 2 5 2 5 2" xfId="21569"/>
    <cellStyle name="汇总 3 2 4 5" xfId="21570"/>
    <cellStyle name="输入 3 4 3 2 2 2" xfId="21571"/>
    <cellStyle name="常规 11 8 3 2 4" xfId="21572"/>
    <cellStyle name="常规 3 3 3 4 2" xfId="21573"/>
    <cellStyle name="差 3 4 2 4" xfId="21574"/>
    <cellStyle name="输入 2 5 2 6" xfId="21575"/>
    <cellStyle name="强调文字颜色 4 5 3 2" xfId="21576"/>
    <cellStyle name="常规 11 4 2 3 4 3 2" xfId="21577"/>
    <cellStyle name="输入 3 4 3 2 4" xfId="21578"/>
    <cellStyle name="差 3 4 2 5" xfId="21579"/>
    <cellStyle name="输入 2 5 2 7" xfId="21580"/>
    <cellStyle name="强调文字颜色 4 5 3 3" xfId="21581"/>
    <cellStyle name="常规 11 8 3 3" xfId="21582"/>
    <cellStyle name="差 3 4 3" xfId="21583"/>
    <cellStyle name="常规 11 8 3 3 2" xfId="21584"/>
    <cellStyle name="差 3 4 3 2" xfId="21585"/>
    <cellStyle name="输入 2 5 3 4" xfId="21586"/>
    <cellStyle name="常规 11 8 3 3 3" xfId="21587"/>
    <cellStyle name="差 3 4 3 3" xfId="21588"/>
    <cellStyle name="输入 2 5 3 5" xfId="21589"/>
    <cellStyle name="常规 11 8 4" xfId="21590"/>
    <cellStyle name="差 3 5" xfId="21591"/>
    <cellStyle name="汇总 2 3 10 2" xfId="21592"/>
    <cellStyle name="常规 11 8 4 2" xfId="21593"/>
    <cellStyle name="差 3 5 2" xfId="21594"/>
    <cellStyle name="汇总 2 3 10 2 2" xfId="21595"/>
    <cellStyle name="常规 11 8 4 2 2 2" xfId="21596"/>
    <cellStyle name="差 3 5 2 2 2" xfId="21597"/>
    <cellStyle name="输入 2 6 2 4 2" xfId="21598"/>
    <cellStyle name="汇总 4 2 3 5" xfId="21599"/>
    <cellStyle name="输出 2 4 2 2 2 2 2 2" xfId="21600"/>
    <cellStyle name="常规 11 8 4 3 2" xfId="21601"/>
    <cellStyle name="差 3 5 3 2" xfId="21602"/>
    <cellStyle name="输入 2 6 3 4" xfId="21603"/>
    <cellStyle name="常规 11 8 5" xfId="21604"/>
    <cellStyle name="差 3 6" xfId="21605"/>
    <cellStyle name="汇总 2 3 10 3" xfId="21606"/>
    <cellStyle name="常规 11 8 5 2" xfId="21607"/>
    <cellStyle name="差 3 6 2" xfId="21608"/>
    <cellStyle name="输出 2 4 2 2 2 3 2" xfId="21609"/>
    <cellStyle name="常规 11 8 5 3" xfId="21610"/>
    <cellStyle name="差 3 6 3" xfId="21611"/>
    <cellStyle name="常规 11 8 6" xfId="21612"/>
    <cellStyle name="差 3 7" xfId="21613"/>
    <cellStyle name="常规 11 8 7" xfId="21614"/>
    <cellStyle name="差 3 8" xfId="21615"/>
    <cellStyle name="差 4 2 2" xfId="21616"/>
    <cellStyle name="常规 17 3 5" xfId="21617"/>
    <cellStyle name="常规 22 3 5" xfId="21618"/>
    <cellStyle name="差 4 2 2 2" xfId="21619"/>
    <cellStyle name="输入 3 3 2 4" xfId="21620"/>
    <cellStyle name="常规 2 9 3 2 4" xfId="21621"/>
    <cellStyle name="常规 2 11 5 4" xfId="21622"/>
    <cellStyle name="常规 3 2 2 6 4" xfId="21623"/>
    <cellStyle name="差 4 2 2 2 5" xfId="21624"/>
    <cellStyle name="常规 17 3 6" xfId="21625"/>
    <cellStyle name="常规 22 3 6" xfId="21626"/>
    <cellStyle name="常规 19 2 3 2" xfId="21627"/>
    <cellStyle name="常规 24 2 3 2" xfId="21628"/>
    <cellStyle name="差 4 2 2 3" xfId="21629"/>
    <cellStyle name="输入 3 3 2 5" xfId="21630"/>
    <cellStyle name="常规 2 9 3 2 5" xfId="21631"/>
    <cellStyle name="常规 19 2 3 3" xfId="21632"/>
    <cellStyle name="常规 24 2 3 3" xfId="21633"/>
    <cellStyle name="差 4 2 2 4" xfId="21634"/>
    <cellStyle name="输入 3 3 2 6" xfId="21635"/>
    <cellStyle name="强调文字颜色 5 3 3 2" xfId="21636"/>
    <cellStyle name="常规 19 2 3 4" xfId="21637"/>
    <cellStyle name="常规 24 2 3 4" xfId="21638"/>
    <cellStyle name="常规 11 4 2 4 2 3 2" xfId="21639"/>
    <cellStyle name="差 4 2 2 5" xfId="21640"/>
    <cellStyle name="强调文字颜色 5 3 3 3" xfId="21641"/>
    <cellStyle name="差 4 2 3" xfId="21642"/>
    <cellStyle name="常规 17 4 5" xfId="21643"/>
    <cellStyle name="常规 22 4 5" xfId="21644"/>
    <cellStyle name="差 4 2 3 2" xfId="21645"/>
    <cellStyle name="输入 3 3 3 4" xfId="21646"/>
    <cellStyle name="常规 2 12 5 3" xfId="21647"/>
    <cellStyle name="常规 3 2 3 6 3" xfId="21648"/>
    <cellStyle name="差 4 2 3 2 4" xfId="21649"/>
    <cellStyle name="常规 2 12 5 4" xfId="21650"/>
    <cellStyle name="常规 3 2 3 6 4" xfId="21651"/>
    <cellStyle name="差 4 2 3 2 5" xfId="21652"/>
    <cellStyle name="常规 19 2 4 2" xfId="21653"/>
    <cellStyle name="常规 24 2 4 2" xfId="21654"/>
    <cellStyle name="差 4 2 3 3" xfId="21655"/>
    <cellStyle name="输入 3 3 3 5" xfId="21656"/>
    <cellStyle name="汇总 2 15 4 2 2" xfId="21657"/>
    <cellStyle name="常规 19 2 4 4" xfId="21658"/>
    <cellStyle name="常规 24 2 4 4" xfId="21659"/>
    <cellStyle name="常规 11 4 2 4 2 4 2" xfId="21660"/>
    <cellStyle name="差 4 2 3 5" xfId="21661"/>
    <cellStyle name="强调文字颜色 5 3 4 3" xfId="21662"/>
    <cellStyle name="常规 19 2 5 2 2" xfId="21663"/>
    <cellStyle name="差 4 2 4 3 2" xfId="21664"/>
    <cellStyle name="链接单元格 5 4 3" xfId="21665"/>
    <cellStyle name="差 4 2 7" xfId="21666"/>
    <cellStyle name="常规 11 9 2" xfId="21667"/>
    <cellStyle name="差 4 3" xfId="21668"/>
    <cellStyle name="常规 11 9 2 2" xfId="21669"/>
    <cellStyle name="差 4 3 2" xfId="21670"/>
    <cellStyle name="常规 11 9 2 2 2" xfId="21671"/>
    <cellStyle name="常规 18 3 5" xfId="21672"/>
    <cellStyle name="常规 23 3 5" xfId="21673"/>
    <cellStyle name="差 4 3 2 2" xfId="21674"/>
    <cellStyle name="输入 3 4 2 4" xfId="21675"/>
    <cellStyle name="差 4 3 2 2 2 2" xfId="21676"/>
    <cellStyle name="汇总 2 4 4 5" xfId="21677"/>
    <cellStyle name="常规 18 3 6" xfId="21678"/>
    <cellStyle name="常规 23 3 6" xfId="21679"/>
    <cellStyle name="常规 19 3 3 2" xfId="21680"/>
    <cellStyle name="常规 24 3 3 2" xfId="21681"/>
    <cellStyle name="常规 11 9 2 2 3" xfId="21682"/>
    <cellStyle name="差 4 3 2 3" xfId="21683"/>
    <cellStyle name="输入 3 4 2 5" xfId="21684"/>
    <cellStyle name="常规 11 8 2 5 3" xfId="21685"/>
    <cellStyle name="汇总 2 5 2 4 4 2 3" xfId="21686"/>
    <cellStyle name="差 4 3 2 3 2" xfId="21687"/>
    <cellStyle name="常规 11 9 2 2 4" xfId="21688"/>
    <cellStyle name="常规 3 4 2 4 2" xfId="21689"/>
    <cellStyle name="常规 19 3 3 3" xfId="21690"/>
    <cellStyle name="常规 24 3 3 3" xfId="21691"/>
    <cellStyle name="差 4 3 2 4" xfId="21692"/>
    <cellStyle name="输入 3 4 2 6" xfId="21693"/>
    <cellStyle name="强调文字颜色 5 4 3 2" xfId="21694"/>
    <cellStyle name="常规 11 4 2 4 3 3 2" xfId="21695"/>
    <cellStyle name="差 4 3 2 5" xfId="21696"/>
    <cellStyle name="强调文字颜色 5 4 3 3" xfId="21697"/>
    <cellStyle name="常规 11 9 2 3" xfId="21698"/>
    <cellStyle name="差 4 3 3" xfId="21699"/>
    <cellStyle name="常规 11 9 2 3 2" xfId="21700"/>
    <cellStyle name="常规 18 4 5" xfId="21701"/>
    <cellStyle name="常规 23 4 5" xfId="21702"/>
    <cellStyle name="差 4 3 3 2" xfId="21703"/>
    <cellStyle name="输入 3 4 3 4" xfId="21704"/>
    <cellStyle name="常规 19 3 4 2" xfId="21705"/>
    <cellStyle name="常规 24 3 4 2" xfId="21706"/>
    <cellStyle name="常规 11 9 2 3 3" xfId="21707"/>
    <cellStyle name="汇总 3 2 2 2 2 2" xfId="21708"/>
    <cellStyle name="差 4 3 3 3" xfId="21709"/>
    <cellStyle name="输入 3 4 3 5" xfId="21710"/>
    <cellStyle name="常规 11 9 3" xfId="21711"/>
    <cellStyle name="差 4 4" xfId="21712"/>
    <cellStyle name="常规 11 9 3 2" xfId="21713"/>
    <cellStyle name="差 4 4 2" xfId="21714"/>
    <cellStyle name="常规 19 3 5" xfId="21715"/>
    <cellStyle name="常规 24 3 5" xfId="21716"/>
    <cellStyle name="汇总 3 2 2 2 3" xfId="21717"/>
    <cellStyle name="常规 11 9 3 2 2" xfId="21718"/>
    <cellStyle name="差 4 4 2 2" xfId="21719"/>
    <cellStyle name="输入 3 5 2 4" xfId="21720"/>
    <cellStyle name="汇总 3 2 2 2 3 2" xfId="21721"/>
    <cellStyle name="常规 11 9 3 2 2 2" xfId="21722"/>
    <cellStyle name="差 4 4 2 2 2" xfId="21723"/>
    <cellStyle name="差 4 4 2 2 2 2" xfId="21724"/>
    <cellStyle name="输入 2 6 5 5" xfId="21725"/>
    <cellStyle name="常规 3 4 2 6 2" xfId="21726"/>
    <cellStyle name="汇总 3 2 2 2 3 3" xfId="21727"/>
    <cellStyle name="常规 11 9 3 2 2 3" xfId="21728"/>
    <cellStyle name="差 4 4 2 2 3" xfId="21729"/>
    <cellStyle name="常规 19 3 6" xfId="21730"/>
    <cellStyle name="常规 24 3 6" xfId="21731"/>
    <cellStyle name="汇总 3 2 2 2 4" xfId="21732"/>
    <cellStyle name="常规 19 4 3 2" xfId="21733"/>
    <cellStyle name="常规 24 4 3 2" xfId="21734"/>
    <cellStyle name="常规 11 9 3 2 3" xfId="21735"/>
    <cellStyle name="差 4 4 2 3" xfId="21736"/>
    <cellStyle name="差 4 4 2 3 2" xfId="21737"/>
    <cellStyle name="输出 2 2 2 2 10 3" xfId="21738"/>
    <cellStyle name="常规 11 9 3 2 4" xfId="21739"/>
    <cellStyle name="常规 3 4 3 4 2" xfId="21740"/>
    <cellStyle name="链接单元格 2 2 7 2" xfId="21741"/>
    <cellStyle name="汇总 3 2 2 2 5" xfId="21742"/>
    <cellStyle name="差 4 4 2 4" xfId="21743"/>
    <cellStyle name="强调文字颜色 5 5 3 2" xfId="21744"/>
    <cellStyle name="常规 11 4 2 4 4 3 2" xfId="21745"/>
    <cellStyle name="差 4 4 2 5" xfId="21746"/>
    <cellStyle name="强调文字颜色 5 5 3 3" xfId="21747"/>
    <cellStyle name="常规 11 9 3 3" xfId="21748"/>
    <cellStyle name="差 4 4 3" xfId="21749"/>
    <cellStyle name="常规 19 4 5" xfId="21750"/>
    <cellStyle name="常规 24 4 5" xfId="21751"/>
    <cellStyle name="汇总 3 2 2 3 3" xfId="21752"/>
    <cellStyle name="常规 11 9 3 3 2" xfId="21753"/>
    <cellStyle name="差 4 4 3 2" xfId="21754"/>
    <cellStyle name="汇总 3 2 2 3 2 2" xfId="21755"/>
    <cellStyle name="汇总 3 2 2 3 4" xfId="21756"/>
    <cellStyle name="常规 11 9 3 3 3" xfId="21757"/>
    <cellStyle name="差 4 4 3 3" xfId="21758"/>
    <cellStyle name="常规 11 9 4" xfId="21759"/>
    <cellStyle name="差 4 5" xfId="21760"/>
    <cellStyle name="汇总 2 3 11 2" xfId="21761"/>
    <cellStyle name="常规 11 9 4 2" xfId="21762"/>
    <cellStyle name="好 2 2 2 2 4" xfId="21763"/>
    <cellStyle name="差 4 5 2" xfId="21764"/>
    <cellStyle name="常规 25 3 5" xfId="21765"/>
    <cellStyle name="常规 30 3 5" xfId="21766"/>
    <cellStyle name="好 2 2 2 2 4 2" xfId="21767"/>
    <cellStyle name="汇总 3 2 3 2 3" xfId="21768"/>
    <cellStyle name="常规 11 9 4 2 2" xfId="21769"/>
    <cellStyle name="差 4 5 2 2" xfId="21770"/>
    <cellStyle name="输入 3 6 2 4" xfId="21771"/>
    <cellStyle name="汇总 2 2 2 2 3 4" xfId="21772"/>
    <cellStyle name="差 4 5 2 2 2" xfId="21773"/>
    <cellStyle name="输出 2 4 2 2 3 2 2" xfId="21774"/>
    <cellStyle name="常规 11 9 4 3" xfId="21775"/>
    <cellStyle name="好 2 2 2 2 5" xfId="21776"/>
    <cellStyle name="差 4 5 3" xfId="21777"/>
    <cellStyle name="差 4 5 3 2" xfId="21778"/>
    <cellStyle name="解释性文本 9" xfId="21779"/>
    <cellStyle name="常规 11 9 5" xfId="21780"/>
    <cellStyle name="常规 11 5 2 3 2 2 2 2 2 2" xfId="21781"/>
    <cellStyle name="差 4 6" xfId="21782"/>
    <cellStyle name="常规 11 9 5 2" xfId="21783"/>
    <cellStyle name="好 2 2 2 3 4" xfId="21784"/>
    <cellStyle name="差 4 6 2" xfId="21785"/>
    <cellStyle name="差 4 6 2 2" xfId="21786"/>
    <cellStyle name="输出 2 4 2 2 3 3 2" xfId="21787"/>
    <cellStyle name="常规 11 9 5 3" xfId="21788"/>
    <cellStyle name="汇总 2 2 4 3 2 2 2 2 2" xfId="21789"/>
    <cellStyle name="好 2 2 2 3 5" xfId="21790"/>
    <cellStyle name="差 4 6 3" xfId="21791"/>
    <cellStyle name="常规 11 9 6" xfId="21792"/>
    <cellStyle name="差 4 7" xfId="21793"/>
    <cellStyle name="计算 2 2 2 4 2 2" xfId="21794"/>
    <cellStyle name="常规 11 9 7" xfId="21795"/>
    <cellStyle name="差 4 8" xfId="21796"/>
    <cellStyle name="差 5 2" xfId="21797"/>
    <cellStyle name="差 5 2 2" xfId="21798"/>
    <cellStyle name="差 5 2 2 2" xfId="21799"/>
    <cellStyle name="输入 4 3 2 4" xfId="21800"/>
    <cellStyle name="差 5 2 2 2 2" xfId="21801"/>
    <cellStyle name="输入 4 3 2 4 2" xfId="21802"/>
    <cellStyle name="差 5 2 2 2 2 2" xfId="21803"/>
    <cellStyle name="汇总 2 2 2 2 12" xfId="21804"/>
    <cellStyle name="差 5 2 2 2 2 2 2" xfId="21805"/>
    <cellStyle name="汇总 2 2 2 2 12 2" xfId="21806"/>
    <cellStyle name="常规 8 2 2 2 5" xfId="21807"/>
    <cellStyle name="常规 2 19 2 2 2 2 3" xfId="21808"/>
    <cellStyle name="常规 4 10 2 2 2 2" xfId="21809"/>
    <cellStyle name="常规 6 8 3" xfId="21810"/>
    <cellStyle name="差 5 2 2 2 4" xfId="21811"/>
    <cellStyle name="常规 4 10 2 2 2 3" xfId="21812"/>
    <cellStyle name="常规 6 8 4" xfId="21813"/>
    <cellStyle name="差 5 2 2 2 5" xfId="21814"/>
    <cellStyle name="差 5 2 2 3" xfId="21815"/>
    <cellStyle name="输入 4 3 2 5" xfId="21816"/>
    <cellStyle name="常规 25 2 3 2 2" xfId="21817"/>
    <cellStyle name="常规 30 2 3 2 2" xfId="21818"/>
    <cellStyle name="常规 2 3 2 10" xfId="21819"/>
    <cellStyle name="差 5 2 2 3 2" xfId="21820"/>
    <cellStyle name="适中 5" xfId="21821"/>
    <cellStyle name="常规 25 2 3 2 2 2" xfId="21822"/>
    <cellStyle name="常规 30 2 3 2 2 2" xfId="21823"/>
    <cellStyle name="常规 2 3 2 10 2" xfId="21824"/>
    <cellStyle name="链接单元格 4 2 2 2 2 3" xfId="21825"/>
    <cellStyle name="差 5 2 2 3 2 2" xfId="21826"/>
    <cellStyle name="适中 5 2" xfId="21827"/>
    <cellStyle name="常规 25 2 3 2 3" xfId="21828"/>
    <cellStyle name="常规 30 2 3 2 3" xfId="21829"/>
    <cellStyle name="常规 2 3 2 11" xfId="21830"/>
    <cellStyle name="常规 4 2 2 7 2" xfId="21831"/>
    <cellStyle name="常规 6 9 2" xfId="21832"/>
    <cellStyle name="差 5 2 2 3 3" xfId="21833"/>
    <cellStyle name="适中 6" xfId="21834"/>
    <cellStyle name="差 5 2 2 4" xfId="21835"/>
    <cellStyle name="输入 4 3 2 6" xfId="21836"/>
    <cellStyle name="强调文字颜色 6 3 3 2" xfId="21837"/>
    <cellStyle name="常规 11 4 2 5 2 3 2" xfId="21838"/>
    <cellStyle name="差 5 2 2 5" xfId="21839"/>
    <cellStyle name="强调文字颜色 6 3 3 3" xfId="21840"/>
    <cellStyle name="差 5 2 3" xfId="21841"/>
    <cellStyle name="输入 4 3 3 4" xfId="21842"/>
    <cellStyle name="汇总 7 2 3" xfId="21843"/>
    <cellStyle name="差 5 2 3 2" xfId="21844"/>
    <cellStyle name="解释性文本 2 2 2 6" xfId="21845"/>
    <cellStyle name="差 5 2 3 2 2 3" xfId="21846"/>
    <cellStyle name="解释性文本 2 2 3 5" xfId="21847"/>
    <cellStyle name="常规 7 8 2 2" xfId="21848"/>
    <cellStyle name="差 5 2 3 2 3 2" xfId="21849"/>
    <cellStyle name="常规 7 8 3" xfId="21850"/>
    <cellStyle name="差 5 2 3 2 4" xfId="21851"/>
    <cellStyle name="常规 7 8 4" xfId="21852"/>
    <cellStyle name="差 5 2 3 2 5" xfId="21853"/>
    <cellStyle name="输入 4 3 3 5" xfId="21854"/>
    <cellStyle name="汇总 7 2 4" xfId="21855"/>
    <cellStyle name="差 5 2 3 3" xfId="21856"/>
    <cellStyle name="强调文字颜色 6 3 4 3" xfId="21857"/>
    <cellStyle name="汇总 7 2 6" xfId="21858"/>
    <cellStyle name="差 5 2 3 5" xfId="21859"/>
    <cellStyle name="汇总 7 3 4" xfId="21860"/>
    <cellStyle name="差 5 2 4 3" xfId="21861"/>
    <cellStyle name="汇总 7 3 4 2" xfId="21862"/>
    <cellStyle name="差 5 2 4 3 2" xfId="21863"/>
    <cellStyle name="差 5 2 5" xfId="21864"/>
    <cellStyle name="汇总 2 5 2 6 3 2" xfId="21865"/>
    <cellStyle name="汇总 2 5 2 6 3 2 2" xfId="21866"/>
    <cellStyle name="汇总 7 4 3" xfId="21867"/>
    <cellStyle name="差 5 2 5 2" xfId="21868"/>
    <cellStyle name="汇总 7 4 4" xfId="21869"/>
    <cellStyle name="差 5 2 5 3" xfId="21870"/>
    <cellStyle name="链接单元格 6 4 3" xfId="21871"/>
    <cellStyle name="差 5 2 7" xfId="21872"/>
    <cellStyle name="差 5 3" xfId="21873"/>
    <cellStyle name="输出 5 2 2 2 2" xfId="21874"/>
    <cellStyle name="差 5 3 2" xfId="21875"/>
    <cellStyle name="输出 5 2 2 2 2 2" xfId="21876"/>
    <cellStyle name="差 5 3 2 2" xfId="21877"/>
    <cellStyle name="输出 5 2 2 2 2 2 2" xfId="21878"/>
    <cellStyle name="输入 4 4 2 4" xfId="21879"/>
    <cellStyle name="差 5 3 2 2 2" xfId="21880"/>
    <cellStyle name="输入 4 4 2 4 2" xfId="21881"/>
    <cellStyle name="差 5 3 2 2 2 2" xfId="21882"/>
    <cellStyle name="计算 2 5 2 6 3" xfId="21883"/>
    <cellStyle name="差 5 3 2 2 3" xfId="21884"/>
    <cellStyle name="差 5 3 2 3" xfId="21885"/>
    <cellStyle name="输入 4 4 2 5" xfId="21886"/>
    <cellStyle name="差 5 3 2 3 2" xfId="21887"/>
    <cellStyle name="差 5 3 2 4" xfId="21888"/>
    <cellStyle name="输入 4 4 2 6" xfId="21889"/>
    <cellStyle name="强调文字颜色 6 4 3 2" xfId="21890"/>
    <cellStyle name="差 5 3 2 5" xfId="21891"/>
    <cellStyle name="强调文字颜色 6 4 3 3" xfId="21892"/>
    <cellStyle name="差 5 3 3 3" xfId="21893"/>
    <cellStyle name="输入 4 4 3 5" xfId="21894"/>
    <cellStyle name="汇总 2 2 2 2 2 4" xfId="21895"/>
    <cellStyle name="注释 2 7 2 2" xfId="21896"/>
    <cellStyle name="差 5 4" xfId="21897"/>
    <cellStyle name="输出 5 2 2 2 3" xfId="21898"/>
    <cellStyle name="注释 2 7 2 2 2" xfId="21899"/>
    <cellStyle name="差 5 4 2" xfId="21900"/>
    <cellStyle name="输出 5 2 2 2 3 2" xfId="21901"/>
    <cellStyle name="注释 2 7 2 2 2 2" xfId="21902"/>
    <cellStyle name="差 5 4 2 2" xfId="21903"/>
    <cellStyle name="输入 4 5 2 4" xfId="21904"/>
    <cellStyle name="注释 2 7 2 2 2 2 2" xfId="21905"/>
    <cellStyle name="差 5 4 2 2 2" xfId="21906"/>
    <cellStyle name="差 5 4 2 2 2 2" xfId="21907"/>
    <cellStyle name="常规 6 2 2 2 2 2 2" xfId="21908"/>
    <cellStyle name="差 5 4 2 2 3" xfId="21909"/>
    <cellStyle name="差 5 4 2 3 2" xfId="21910"/>
    <cellStyle name="解释性文本 7 2 2" xfId="21911"/>
    <cellStyle name="差 5 4 2 5" xfId="21912"/>
    <cellStyle name="强调文字颜色 6 5 3 3" xfId="21913"/>
    <cellStyle name="解释性文本 7 4" xfId="21914"/>
    <cellStyle name="差 5 4 3 3" xfId="21915"/>
    <cellStyle name="解释性文本 8 2" xfId="21916"/>
    <cellStyle name="汇总 2 2 2 3 2 4" xfId="21917"/>
    <cellStyle name="注释 2 7 2 3" xfId="21918"/>
    <cellStyle name="差 5 5" xfId="21919"/>
    <cellStyle name="输出 5 2 2 2 4" xfId="21920"/>
    <cellStyle name="注释 2 7 2 3 2" xfId="21921"/>
    <cellStyle name="差 5 5 2" xfId="21922"/>
    <cellStyle name="输出 5 2 2 2 4 2" xfId="21923"/>
    <cellStyle name="注释 2 7 2 3 2 2" xfId="21924"/>
    <cellStyle name="差 5 5 2 2" xfId="21925"/>
    <cellStyle name="输入 4 6 2 4" xfId="21926"/>
    <cellStyle name="汇总 2 3 2 2 3 4" xfId="21927"/>
    <cellStyle name="注释 2 7 2 3 2 2 2" xfId="21928"/>
    <cellStyle name="差 5 5 2 2 2" xfId="21929"/>
    <cellStyle name="注释 2 7 2 4" xfId="21930"/>
    <cellStyle name="差 5 6" xfId="21931"/>
    <cellStyle name="输出 5 2 2 2 5" xfId="21932"/>
    <cellStyle name="注释 2 7 2 4 2" xfId="21933"/>
    <cellStyle name="差 5 6 2" xfId="21934"/>
    <cellStyle name="注释 2 7 2 4 2 2" xfId="21935"/>
    <cellStyle name="差 5 6 2 2" xfId="21936"/>
    <cellStyle name="注释 2 7 2 5" xfId="21937"/>
    <cellStyle name="差 5 7" xfId="21938"/>
    <cellStyle name="输出 5 2 2 2 6" xfId="21939"/>
    <cellStyle name="差 6" xfId="21940"/>
    <cellStyle name="注释 2 3 2 5 6" xfId="21941"/>
    <cellStyle name="差 6 2" xfId="21942"/>
    <cellStyle name="输入 5 3 2 4 2" xfId="21943"/>
    <cellStyle name="强调文字颜色 1 2 3 3 6" xfId="21944"/>
    <cellStyle name="差 6 2 2 2 2" xfId="21945"/>
    <cellStyle name="注释 4 4 2" xfId="21946"/>
    <cellStyle name="输入 7 3 4 2" xfId="21947"/>
    <cellStyle name="差 6 2 2 2 2 2" xfId="21948"/>
    <cellStyle name="注释 4 4 2 2" xfId="21949"/>
    <cellStyle name="汇总 13" xfId="21950"/>
    <cellStyle name="差 6 2 2 3" xfId="21951"/>
    <cellStyle name="输入 5 3 2 5" xfId="21952"/>
    <cellStyle name="注释 4 5" xfId="21953"/>
    <cellStyle name="输入 7 3 5" xfId="21954"/>
    <cellStyle name="差 6 2 2 3 2" xfId="21955"/>
    <cellStyle name="注释 4 5 2" xfId="21956"/>
    <cellStyle name="差 6 2 2 4" xfId="21957"/>
    <cellStyle name="输入 5 3 2 6" xfId="21958"/>
    <cellStyle name="注释 4 6" xfId="21959"/>
    <cellStyle name="输入 7 3 6" xfId="21960"/>
    <cellStyle name="常规 11 4 2 6 2 3 2" xfId="21961"/>
    <cellStyle name="注释 2 2 2 2 3" xfId="21962"/>
    <cellStyle name="差 6 2 2 5" xfId="21963"/>
    <cellStyle name="注释 4 7" xfId="21964"/>
    <cellStyle name="差 6 2 3 2" xfId="21965"/>
    <cellStyle name="输入 5 3 3 4" xfId="21966"/>
    <cellStyle name="注释 5 4" xfId="21967"/>
    <cellStyle name="输入 7 4 4" xfId="21968"/>
    <cellStyle name="差 6 2 3 3" xfId="21969"/>
    <cellStyle name="输入 5 3 3 5" xfId="21970"/>
    <cellStyle name="注释 5 5" xfId="21971"/>
    <cellStyle name="差 6 2 5" xfId="21972"/>
    <cellStyle name="计算 2 5 2 4 2 2 2" xfId="21973"/>
    <cellStyle name="差 6 3" xfId="21974"/>
    <cellStyle name="输出 5 2 2 3 2" xfId="21975"/>
    <cellStyle name="常规 11 3 8 2" xfId="21976"/>
    <cellStyle name="差 6 3 2 2 2 2" xfId="21977"/>
    <cellStyle name="输出 2 3 2 10 2" xfId="21978"/>
    <cellStyle name="差 6 3 2 2 3" xfId="21979"/>
    <cellStyle name="输出 2 3 2 11" xfId="21980"/>
    <cellStyle name="计算 2 2 9 3 2" xfId="21981"/>
    <cellStyle name="常规 11 3 9" xfId="21982"/>
    <cellStyle name="差 6 3 2 3" xfId="21983"/>
    <cellStyle name="输入 5 4 2 5" xfId="21984"/>
    <cellStyle name="常规 11 4 8" xfId="21985"/>
    <cellStyle name="差 6 3 2 3 2" xfId="21986"/>
    <cellStyle name="差 6 3 2 4" xfId="21987"/>
    <cellStyle name="输入 5 4 2 6" xfId="21988"/>
    <cellStyle name="差 6 3 2 5" xfId="21989"/>
    <cellStyle name="差 6 3 3 3" xfId="21990"/>
    <cellStyle name="输入 5 4 3 5" xfId="21991"/>
    <cellStyle name="汇总 2 2 3 2 2 4" xfId="21992"/>
    <cellStyle name="注释 2 7 3 2 2 2 2" xfId="21993"/>
    <cellStyle name="差 6 4 2 2 2" xfId="21994"/>
    <cellStyle name="注释 2 7 3 2 2 3" xfId="21995"/>
    <cellStyle name="差 6 4 2 3" xfId="21996"/>
    <cellStyle name="注释 2 7 3 2 5" xfId="21997"/>
    <cellStyle name="差 6 4 5" xfId="21998"/>
    <cellStyle name="注释 2 7 3 4" xfId="21999"/>
    <cellStyle name="差 6 6" xfId="22000"/>
    <cellStyle name="输出 5 2 2 3 5" xfId="22001"/>
    <cellStyle name="注释 2 7 3 5" xfId="22002"/>
    <cellStyle name="差 6 7" xfId="22003"/>
    <cellStyle name="输出 5 2 2 3 6" xfId="22004"/>
    <cellStyle name="差 7" xfId="22005"/>
    <cellStyle name="差 7 2" xfId="22006"/>
    <cellStyle name="差 7 2 2" xfId="22007"/>
    <cellStyle name="差 7 2 2 2" xfId="22008"/>
    <cellStyle name="输入 5 2 2 2 4" xfId="22009"/>
    <cellStyle name="输入 6 3 2 4" xfId="22010"/>
    <cellStyle name="差 7 2 2 3" xfId="22011"/>
    <cellStyle name="输入 5 2 2 2 5" xfId="22012"/>
    <cellStyle name="输入 6 3 2 5" xfId="22013"/>
    <cellStyle name="差 7 2 3" xfId="22014"/>
    <cellStyle name="差 7 2 3 2" xfId="22015"/>
    <cellStyle name="输入 5 2 2 3 4" xfId="22016"/>
    <cellStyle name="输入 6 3 3 4" xfId="22017"/>
    <cellStyle name="差 7 2 5" xfId="22018"/>
    <cellStyle name="计算 2 5 2 4 2 3 2" xfId="22019"/>
    <cellStyle name="差 7 3" xfId="22020"/>
    <cellStyle name="输出 5 2 2 4 2" xfId="22021"/>
    <cellStyle name="差 7 3 2" xfId="22022"/>
    <cellStyle name="输出 5 2 2 4 2 2" xfId="22023"/>
    <cellStyle name="计算 3 2 2 2 2 3" xfId="22024"/>
    <cellStyle name="差 7 3 2 2" xfId="22025"/>
    <cellStyle name="输入 5 2 3 2 4" xfId="22026"/>
    <cellStyle name="输入 6 4 2 4" xfId="22027"/>
    <cellStyle name="注释 2 7 4 3" xfId="22028"/>
    <cellStyle name="差 7 5" xfId="22029"/>
    <cellStyle name="输出 5 2 2 4 4" xfId="22030"/>
    <cellStyle name="差 8" xfId="22031"/>
    <cellStyle name="差 8 2" xfId="22032"/>
    <cellStyle name="差 8 2 2" xfId="22033"/>
    <cellStyle name="常规 11 4 4 2 3 3" xfId="22034"/>
    <cellStyle name="差 8 2 2 2" xfId="22035"/>
    <cellStyle name="注释 4 2 4" xfId="22036"/>
    <cellStyle name="输入 7 3 2 4" xfId="22037"/>
    <cellStyle name="常规 11 4 4 2 3 3 2" xfId="22038"/>
    <cellStyle name="输入 5 3 2 2 4" xfId="22039"/>
    <cellStyle name="常规 11 5 11 2" xfId="22040"/>
    <cellStyle name="差 8 2 3" xfId="22041"/>
    <cellStyle name="常规 11 4 4 2 3 4" xfId="22042"/>
    <cellStyle name="差 8 3" xfId="22043"/>
    <cellStyle name="输出 5 2 2 5 2" xfId="22044"/>
    <cellStyle name="差 8 3 2" xfId="22045"/>
    <cellStyle name="常规 11 4 4 2 4 3" xfId="22046"/>
    <cellStyle name="计算 3 2 2 3 2 3" xfId="22047"/>
    <cellStyle name="注释 2 7 5 2" xfId="22048"/>
    <cellStyle name="差 8 4" xfId="22049"/>
    <cellStyle name="注释 2 7 5 3" xfId="22050"/>
    <cellStyle name="差 8 5" xfId="22051"/>
    <cellStyle name="差 9" xfId="22052"/>
    <cellStyle name="差 9 2" xfId="22053"/>
    <cellStyle name="常规 10 10" xfId="22054"/>
    <cellStyle name="常规 10 11" xfId="22055"/>
    <cellStyle name="常规 10 2 11" xfId="22056"/>
    <cellStyle name="计算 4 2 2 3 2 2 2" xfId="22057"/>
    <cellStyle name="常规 4 2 3 5 3" xfId="22058"/>
    <cellStyle name="汇总 2 3 2 2 2 2 2" xfId="22059"/>
    <cellStyle name="常规 6 2 4 3 2" xfId="22060"/>
    <cellStyle name="常规 10 2 2" xfId="22061"/>
    <cellStyle name="计算 6 5 2 2 2" xfId="22062"/>
    <cellStyle name="常规 10 2 2 2" xfId="22063"/>
    <cellStyle name="汇总 2 5 2 2 3 5" xfId="22064"/>
    <cellStyle name="常规 10 2 2 2 2" xfId="22065"/>
    <cellStyle name="链接单元格 2 4 4" xfId="22066"/>
    <cellStyle name="常规 10 2 2 2 3" xfId="22067"/>
    <cellStyle name="常规 3 4 5 2" xfId="22068"/>
    <cellStyle name="链接单元格 2 4 5" xfId="22069"/>
    <cellStyle name="常规 3 4 5 2 2" xfId="22070"/>
    <cellStyle name="好 2 2 2 3 2 4" xfId="22071"/>
    <cellStyle name="常规 10 2 2 2 3 2" xfId="22072"/>
    <cellStyle name="常规 10 2 2 3" xfId="22073"/>
    <cellStyle name="常规 11 6 2 8" xfId="22074"/>
    <cellStyle name="常规 10 2 2 3 2" xfId="22075"/>
    <cellStyle name="链接单元格 2 5 4" xfId="22076"/>
    <cellStyle name="常规 10 2 2 3 2 2" xfId="22077"/>
    <cellStyle name="链接单元格 2 5 4 2" xfId="22078"/>
    <cellStyle name="常规 10 2 2 3 2 3" xfId="22079"/>
    <cellStyle name="强调文字颜色 5 2 3 4 2" xfId="22080"/>
    <cellStyle name="常规 11 6 2 9" xfId="22081"/>
    <cellStyle name="好 3 2 3 4 2" xfId="22082"/>
    <cellStyle name="常规 10 2 2 3 3" xfId="22083"/>
    <cellStyle name="强调文字颜色 1 2 4 3 2 2" xfId="22084"/>
    <cellStyle name="常规 3 4 6 2" xfId="22085"/>
    <cellStyle name="链接单元格 2 5 5" xfId="22086"/>
    <cellStyle name="常规 10 2 2 3 3 2" xfId="22087"/>
    <cellStyle name="常规 3 4 6 2 2" xfId="22088"/>
    <cellStyle name="常规 10 2 2 3 4" xfId="22089"/>
    <cellStyle name="常规 3 4 6 3" xfId="22090"/>
    <cellStyle name="链接单元格 2 5 6" xfId="22091"/>
    <cellStyle name="常规 10 2 2 4" xfId="22092"/>
    <cellStyle name="常规 10 2 2 4 2 3" xfId="22093"/>
    <cellStyle name="强调文字颜色 5 2 4 4 2" xfId="22094"/>
    <cellStyle name="常规 10 2 2 4 4" xfId="22095"/>
    <cellStyle name="常规 3 4 7 3" xfId="22096"/>
    <cellStyle name="链接单元格 2 6 6" xfId="22097"/>
    <cellStyle name="适中 5 5 2 2" xfId="22098"/>
    <cellStyle name="常规 10 2 2 5" xfId="22099"/>
    <cellStyle name="常规 10 2 2 5 2 2" xfId="22100"/>
    <cellStyle name="常规 10 2 2 5 3" xfId="22101"/>
    <cellStyle name="常规 3 4 8 2" xfId="22102"/>
    <cellStyle name="常规 11 5 7 3 2" xfId="22103"/>
    <cellStyle name="输出 2 3 2 5 2 2 2" xfId="22104"/>
    <cellStyle name="常规 10 2 2 6" xfId="22105"/>
    <cellStyle name="常规 10 2 2 6 2 2" xfId="22106"/>
    <cellStyle name="常规 10 2 2 7 2 2" xfId="22107"/>
    <cellStyle name="输出 2 3 2 5 2 2 4" xfId="22108"/>
    <cellStyle name="常规 10 2 2 8" xfId="22109"/>
    <cellStyle name="常规 2 5 2 2 3 2 2" xfId="22110"/>
    <cellStyle name="常规 10 2 2 9" xfId="22111"/>
    <cellStyle name="常规 6 2 4 3 3" xfId="22112"/>
    <cellStyle name="常规 10 2 3" xfId="22113"/>
    <cellStyle name="计算 2 2 2 3 3 4 2" xfId="22114"/>
    <cellStyle name="注释 2 5 2 3 2 2 2 2" xfId="22115"/>
    <cellStyle name="常规 10 2 3 2" xfId="22116"/>
    <cellStyle name="汇总 2 3 8 2 3" xfId="22117"/>
    <cellStyle name="常规 10 2 3 2 4" xfId="22118"/>
    <cellStyle name="常规 3 5 5 3" xfId="22119"/>
    <cellStyle name="链接单元格 3 4 6" xfId="22120"/>
    <cellStyle name="常规 10 2 3 3" xfId="22121"/>
    <cellStyle name="汇总 2 3 8 2 4" xfId="22122"/>
    <cellStyle name="常规 10 2 3 3 2" xfId="22123"/>
    <cellStyle name="链接单元格 3 5 4" xfId="22124"/>
    <cellStyle name="常规 10 2 3 3 2 2" xfId="22125"/>
    <cellStyle name="输出 2 5 2 4 4 3" xfId="22126"/>
    <cellStyle name="常规 10 2 3 3 2 3" xfId="22127"/>
    <cellStyle name="强调文字颜色 5 3 3 4 2" xfId="22128"/>
    <cellStyle name="输出 2 5 2 4 4 4" xfId="22129"/>
    <cellStyle name="常规 10 2 3 3 3" xfId="22130"/>
    <cellStyle name="常规 3 5 6 2" xfId="22131"/>
    <cellStyle name="链接单元格 3 5 5" xfId="22132"/>
    <cellStyle name="常规 10 2 3 3 4" xfId="22133"/>
    <cellStyle name="常规 3 5 6 3" xfId="22134"/>
    <cellStyle name="常规 10 2 3 4 2 2" xfId="22135"/>
    <cellStyle name="常规 10 2 3 4 2 3" xfId="22136"/>
    <cellStyle name="强调文字颜色 5 3 4 4 2" xfId="22137"/>
    <cellStyle name="常规 10 2 3 4 3" xfId="22138"/>
    <cellStyle name="常规 3 5 7 2" xfId="22139"/>
    <cellStyle name="常规 10 2 3 4 4" xfId="22140"/>
    <cellStyle name="常规 3 5 7 3" xfId="22141"/>
    <cellStyle name="适中 5 6 2 2" xfId="22142"/>
    <cellStyle name="常规 10 2 3 5 2" xfId="22143"/>
    <cellStyle name="常规 10 2 3 5 2 2" xfId="22144"/>
    <cellStyle name="常规 10 2 3 5 2 2 2" xfId="22145"/>
    <cellStyle name="链接单元格 5 5" xfId="22146"/>
    <cellStyle name="常规 10 2 3 6 2 2" xfId="22147"/>
    <cellStyle name="常规 10 2 3 7 2" xfId="22148"/>
    <cellStyle name="常规 25 2 3 2 2 3" xfId="22149"/>
    <cellStyle name="常规 30 2 3 2 2 3" xfId="22150"/>
    <cellStyle name="链接单元格 5 2 3 2 2 2" xfId="22151"/>
    <cellStyle name="常规 2 21" xfId="22152"/>
    <cellStyle name="常规 2 16" xfId="22153"/>
    <cellStyle name="计算 3 5 5" xfId="22154"/>
    <cellStyle name="常规 10 2 3 7 2 2" xfId="22155"/>
    <cellStyle name="强调文字颜色 3 9" xfId="22156"/>
    <cellStyle name="常规 10 2 3 8" xfId="22157"/>
    <cellStyle name="链接单元格 5 2 3 2 3" xfId="22158"/>
    <cellStyle name="常规 10 2 3 9" xfId="22159"/>
    <cellStyle name="链接单元格 5 2 3 2 4" xfId="22160"/>
    <cellStyle name="常规 10 2 4 2" xfId="22161"/>
    <cellStyle name="汇总 2 3 8 3 3" xfId="22162"/>
    <cellStyle name="强调文字颜色 1 3 2 2 2 2" xfId="22163"/>
    <cellStyle name="输出 2 2 13" xfId="22164"/>
    <cellStyle name="汇总 2 5 2 4 3 5" xfId="22165"/>
    <cellStyle name="常规 10 2 4 2 2" xfId="22166"/>
    <cellStyle name="强调文字颜色 1 3 2 2 2 2 2" xfId="22167"/>
    <cellStyle name="输出 2 2 13 2" xfId="22168"/>
    <cellStyle name="链接单元格 4 4 4" xfId="22169"/>
    <cellStyle name="常规 10 2 4 2 2 2" xfId="22170"/>
    <cellStyle name="链接单元格 4 4 4 2" xfId="22171"/>
    <cellStyle name="输入 2 3 8 4" xfId="22172"/>
    <cellStyle name="常规 10 2 4 2 3" xfId="22173"/>
    <cellStyle name="强调文字颜色 1 3 2 2 2 2 3" xfId="22174"/>
    <cellStyle name="常规 3 6 5 2" xfId="22175"/>
    <cellStyle name="链接单元格 4 4 5" xfId="22176"/>
    <cellStyle name="常规 10 2 4 3" xfId="22177"/>
    <cellStyle name="强调文字颜色 1 3 2 2 2 3" xfId="22178"/>
    <cellStyle name="输出 2 2 14" xfId="22179"/>
    <cellStyle name="常规 10 2 4 3 2" xfId="22180"/>
    <cellStyle name="强调文字颜色 1 3 2 2 2 3 2" xfId="22181"/>
    <cellStyle name="输出 2 2 14 2" xfId="22182"/>
    <cellStyle name="链接单元格 4 5 4" xfId="22183"/>
    <cellStyle name="常规 15 2 2 3 3" xfId="22184"/>
    <cellStyle name="常规 20 2 2 3 3" xfId="22185"/>
    <cellStyle name="常规 10 2 5" xfId="22186"/>
    <cellStyle name="强调文字颜色 1 3 2 2 3" xfId="22187"/>
    <cellStyle name="常规 4 8 3 3 2" xfId="22188"/>
    <cellStyle name="常规 10 2 5 2" xfId="22189"/>
    <cellStyle name="强调文字颜色 1 3 2 2 3 2" xfId="22190"/>
    <cellStyle name="常规 10 2 5 2 2" xfId="22191"/>
    <cellStyle name="强调文字颜色 1 3 2 2 3 2 2" xfId="22192"/>
    <cellStyle name="链接单元格 5 4 4" xfId="22193"/>
    <cellStyle name="常规 10 2 5 2 2 2" xfId="22194"/>
    <cellStyle name="链接单元格 5 4 4 2" xfId="22195"/>
    <cellStyle name="常规 10 2 5 2 3" xfId="22196"/>
    <cellStyle name="链接单元格 5 4 5" xfId="22197"/>
    <cellStyle name="常规 10 2 5 3" xfId="22198"/>
    <cellStyle name="强调文字颜色 1 3 2 2 3 3" xfId="22199"/>
    <cellStyle name="输出 2 2 2 2 13" xfId="22200"/>
    <cellStyle name="常规 10 2 5 3 2" xfId="22201"/>
    <cellStyle name="链接单元格 5 5 4" xfId="22202"/>
    <cellStyle name="常规 10 2 6" xfId="22203"/>
    <cellStyle name="强调文字颜色 1 3 2 2 4" xfId="22204"/>
    <cellStyle name="常规 4 8 3 3 3" xfId="22205"/>
    <cellStyle name="好 7 2 5" xfId="22206"/>
    <cellStyle name="常规 10 2 6 2" xfId="22207"/>
    <cellStyle name="强调文字颜色 1 3 2 2 4 2" xfId="22208"/>
    <cellStyle name="常规 10 2 6 2 2" xfId="22209"/>
    <cellStyle name="链接单元格 6 4 4" xfId="22210"/>
    <cellStyle name="常规 10 2 6 2 3" xfId="22211"/>
    <cellStyle name="链接单元格 6 4 5" xfId="22212"/>
    <cellStyle name="常规 10 2 6 3" xfId="22213"/>
    <cellStyle name="常规 10 2 6 4" xfId="22214"/>
    <cellStyle name="常规 10 2 7" xfId="22215"/>
    <cellStyle name="强调文字颜色 1 3 2 2 5" xfId="22216"/>
    <cellStyle name="常规 11 6 5 2 2 3" xfId="22217"/>
    <cellStyle name="常规 10 2 7 2" xfId="22218"/>
    <cellStyle name="常规 10 2 7 2 2" xfId="22219"/>
    <cellStyle name="常规 11 4 2 3 2 3" xfId="22220"/>
    <cellStyle name="常规 10 2 7 2 2 2" xfId="22221"/>
    <cellStyle name="常规 10 2 7 2 3" xfId="22222"/>
    <cellStyle name="常规 10 2 8" xfId="22223"/>
    <cellStyle name="强调文字颜色 1 3 2 2 6" xfId="22224"/>
    <cellStyle name="常规 10 2 8 2" xfId="22225"/>
    <cellStyle name="常规 10 2 8 2 2" xfId="22226"/>
    <cellStyle name="计算 2 2 2 2 10 2" xfId="22227"/>
    <cellStyle name="常规 11 4 3 3 2 3 2" xfId="22228"/>
    <cellStyle name="常规 10 2 8 2 2 2 2" xfId="22229"/>
    <cellStyle name="计算 2 2 2 2 11" xfId="22230"/>
    <cellStyle name="常规 11 4 3 3 2 4" xfId="22231"/>
    <cellStyle name="计算 6 2 2 2 2" xfId="22232"/>
    <cellStyle name="常规 10 2 8 2 2 3" xfId="22233"/>
    <cellStyle name="常规 10 2 8 2 3" xfId="22234"/>
    <cellStyle name="常规 10 2 8 2 4" xfId="22235"/>
    <cellStyle name="常规 10 2 8 3" xfId="22236"/>
    <cellStyle name="警告文本 6 5 2 2" xfId="22237"/>
    <cellStyle name="常规 10 2 8 4" xfId="22238"/>
    <cellStyle name="常规 10 2 8 5" xfId="22239"/>
    <cellStyle name="计算 2 2 8 2 2" xfId="22240"/>
    <cellStyle name="常规 10 2 9" xfId="22241"/>
    <cellStyle name="计算 2 2 8 2 2 2" xfId="22242"/>
    <cellStyle name="常规 10 2 9 2" xfId="22243"/>
    <cellStyle name="输出 2 3 13" xfId="22244"/>
    <cellStyle name="计算 2 4 2 3 2 5" xfId="22245"/>
    <cellStyle name="常规 10 2 9 2 2" xfId="22246"/>
    <cellStyle name="汇总 2 5 4 2 2 2" xfId="22247"/>
    <cellStyle name="常规 10 2 9 3" xfId="22248"/>
    <cellStyle name="常规 6 2 4 4" xfId="22249"/>
    <cellStyle name="常规 10 3" xfId="22250"/>
    <cellStyle name="计算 6 5 2 3" xfId="22251"/>
    <cellStyle name="汇总 4 6 2 2" xfId="22252"/>
    <cellStyle name="常规 10 3 5" xfId="22253"/>
    <cellStyle name="强调文字颜色 1 3 2 3 3" xfId="22254"/>
    <cellStyle name="常规 4 8 3 4 2" xfId="22255"/>
    <cellStyle name="常规 10 4" xfId="22256"/>
    <cellStyle name="计算 6 5 2 4" xfId="22257"/>
    <cellStyle name="汇总 4 6 2 3" xfId="22258"/>
    <cellStyle name="常规 10 4 5" xfId="22259"/>
    <cellStyle name="强调文字颜色 1 3 2 4 3" xfId="22260"/>
    <cellStyle name="常规 10 5" xfId="22261"/>
    <cellStyle name="汇总 4 6 2 4" xfId="22262"/>
    <cellStyle name="常规 10 5 2 2" xfId="22263"/>
    <cellStyle name="注释 5 4 3 4" xfId="22264"/>
    <cellStyle name="汇总 2 2 5 2 3 2 4" xfId="22265"/>
    <cellStyle name="常规 10 5 2 2 2" xfId="22266"/>
    <cellStyle name="注释 5 4 3 4 2" xfId="22267"/>
    <cellStyle name="汇总 2 2 3 8 2 2 2" xfId="22268"/>
    <cellStyle name="常规 10 5 2 3" xfId="22269"/>
    <cellStyle name="注释 5 4 3 5" xfId="22270"/>
    <cellStyle name="常规 10 5 3" xfId="22271"/>
    <cellStyle name="常规 10 5 3 2" xfId="22272"/>
    <cellStyle name="注释 5 4 4 4" xfId="22273"/>
    <cellStyle name="常规 10 5 4" xfId="22274"/>
    <cellStyle name="强调文字颜色 1 3 2 5 2" xfId="22275"/>
    <cellStyle name="常规 10 5 5" xfId="22276"/>
    <cellStyle name="强调文字颜色 1 3 2 5 3" xfId="22277"/>
    <cellStyle name="输入 2 6 6 3 2" xfId="22278"/>
    <cellStyle name="常规 10 6" xfId="22279"/>
    <cellStyle name="汇总 4 6 2 5" xfId="22280"/>
    <cellStyle name="常规 10 6 2 2" xfId="22281"/>
    <cellStyle name="常规 10 6 2 2 2" xfId="22282"/>
    <cellStyle name="常规 3 2 2 2 5 3" xfId="22283"/>
    <cellStyle name="常规 10 6 2 3" xfId="22284"/>
    <cellStyle name="常规 10 6 3" xfId="22285"/>
    <cellStyle name="常规 10 6 4" xfId="22286"/>
    <cellStyle name="强调文字颜色 1 3 2 6 2" xfId="22287"/>
    <cellStyle name="常规 10 7 2 3" xfId="22288"/>
    <cellStyle name="常规 12 2 3 2 5" xfId="22289"/>
    <cellStyle name="常规 10 8 2 2 2" xfId="22290"/>
    <cellStyle name="常规 10 8 2 2 2 2" xfId="22291"/>
    <cellStyle name="汇总 3 2 3 3" xfId="22292"/>
    <cellStyle name="常规 10 8 2 4" xfId="22293"/>
    <cellStyle name="常规 10 8 3 2" xfId="22294"/>
    <cellStyle name="注释 2 2 2 3 3 4 4" xfId="22295"/>
    <cellStyle name="检查单元格 5 8" xfId="22296"/>
    <cellStyle name="常规 10 8 3 2 2" xfId="22297"/>
    <cellStyle name="常规 10 8 3 3" xfId="22298"/>
    <cellStyle name="检查单元格 5 9" xfId="22299"/>
    <cellStyle name="常规 10 8 4" xfId="22300"/>
    <cellStyle name="常规 11 5 4 5 2 2" xfId="22301"/>
    <cellStyle name="常规 10 9 2" xfId="22302"/>
    <cellStyle name="常规 11 4 4 4 2 2 4" xfId="22303"/>
    <cellStyle name="常规 10 9 2 2" xfId="22304"/>
    <cellStyle name="常规 11 5 4 5 2 3" xfId="22305"/>
    <cellStyle name="常规 10 9 3" xfId="22306"/>
    <cellStyle name="常规 6 2 2 2 2 2 3" xfId="22307"/>
    <cellStyle name="常规 11 10" xfId="22308"/>
    <cellStyle name="汇总 4 3 3 2 3 2" xfId="22309"/>
    <cellStyle name="常规 11 10 2" xfId="22310"/>
    <cellStyle name="适中 3 2 5" xfId="22311"/>
    <cellStyle name="常规 11 10 2 2" xfId="22312"/>
    <cellStyle name="适中 3 2 5 2" xfId="22313"/>
    <cellStyle name="常规 11 10 2 2 2" xfId="22314"/>
    <cellStyle name="适中 3 2 5 2 2" xfId="22315"/>
    <cellStyle name="检查单元格 2 2 2 8" xfId="22316"/>
    <cellStyle name="常规 11 10 2 2 2 2" xfId="22317"/>
    <cellStyle name="常规 11 10 2 2 3" xfId="22318"/>
    <cellStyle name="常规 11 10 2 2 4" xfId="22319"/>
    <cellStyle name="常规 11 10 2 3" xfId="22320"/>
    <cellStyle name="适中 3 2 5 3" xfId="22321"/>
    <cellStyle name="常规 11 10 2 3 2" xfId="22322"/>
    <cellStyle name="常规 11 10 2 4" xfId="22323"/>
    <cellStyle name="适中 3 2 5 4" xfId="22324"/>
    <cellStyle name="常规 2 3 9 2 2" xfId="22325"/>
    <cellStyle name="常规 11 10 2 5" xfId="22326"/>
    <cellStyle name="汇总 2 3 2 2 2 5" xfId="22327"/>
    <cellStyle name="常规 11 10 3 2 2" xfId="22328"/>
    <cellStyle name="常规 11 10 3 3" xfId="22329"/>
    <cellStyle name="常规 6 2 2 3 2 2" xfId="22330"/>
    <cellStyle name="常规 11 10 3 4" xfId="22331"/>
    <cellStyle name="常规 6 2 2 3 2 3" xfId="22332"/>
    <cellStyle name="常规 11 10 4" xfId="22333"/>
    <cellStyle name="适中 3 2 7" xfId="22334"/>
    <cellStyle name="常规 11 10 4 2" xfId="22335"/>
    <cellStyle name="常规 11 4 4 2 2 2 2 3" xfId="22336"/>
    <cellStyle name="好 2 2 13" xfId="22337"/>
    <cellStyle name="常规 11 10 5" xfId="22338"/>
    <cellStyle name="适中 3 2 8" xfId="22339"/>
    <cellStyle name="常规 11 10 6" xfId="22340"/>
    <cellStyle name="常规 2 6 5 2 2" xfId="22341"/>
    <cellStyle name="输出 2 7 7 2 2" xfId="22342"/>
    <cellStyle name="常规 11 11" xfId="22343"/>
    <cellStyle name="常规 11 11 2" xfId="22344"/>
    <cellStyle name="适中 3 3 5" xfId="22345"/>
    <cellStyle name="常规 11 11 2 2" xfId="22346"/>
    <cellStyle name="注释 3 2 2 3" xfId="22347"/>
    <cellStyle name="常规 11 11 2 2 2" xfId="22348"/>
    <cellStyle name="注释 3 2 2 3 2" xfId="22349"/>
    <cellStyle name="常规 11 11 3" xfId="22350"/>
    <cellStyle name="适中 3 3 6" xfId="22351"/>
    <cellStyle name="计算 4 3 4 2 2" xfId="22352"/>
    <cellStyle name="常规 11 11 3 2" xfId="22353"/>
    <cellStyle name="注释 3 2 3 3" xfId="22354"/>
    <cellStyle name="汇总 2 3 3 2 2 5" xfId="22355"/>
    <cellStyle name="常规 11 11 3 2 2" xfId="22356"/>
    <cellStyle name="注释 3 2 3 3 2" xfId="22357"/>
    <cellStyle name="常规 11 11 4" xfId="22358"/>
    <cellStyle name="常规 2 10 12" xfId="22359"/>
    <cellStyle name="常规 4 6 3 5" xfId="22360"/>
    <cellStyle name="常规 11 11 4 2" xfId="22361"/>
    <cellStyle name="注释 3 2 4 3" xfId="22362"/>
    <cellStyle name="常规 11 11 5" xfId="22363"/>
    <cellStyle name="常规 2 6 5 3 2" xfId="22364"/>
    <cellStyle name="计算 2 9 3 2 2" xfId="22365"/>
    <cellStyle name="常规 11 11 6" xfId="22366"/>
    <cellStyle name="常规 11 12" xfId="22367"/>
    <cellStyle name="常规 11 12 2" xfId="22368"/>
    <cellStyle name="适中 3 4 5" xfId="22369"/>
    <cellStyle name="常规 11 12 2 2" xfId="22370"/>
    <cellStyle name="注释 3 3 2 3" xfId="22371"/>
    <cellStyle name="常规 11 12 2 2 2" xfId="22372"/>
    <cellStyle name="注释 3 3 2 3 2" xfId="22373"/>
    <cellStyle name="常规 11 12 4" xfId="22374"/>
    <cellStyle name="汇总 2 4 4 2 3" xfId="22375"/>
    <cellStyle name="常规 11 13 2" xfId="22376"/>
    <cellStyle name="适中 3 5 5" xfId="22377"/>
    <cellStyle name="常规 11 13 2 2" xfId="22378"/>
    <cellStyle name="注释 3 4 2 3" xfId="22379"/>
    <cellStyle name="常规 11 13 2 2 2" xfId="22380"/>
    <cellStyle name="注释 3 4 2 3 2" xfId="22381"/>
    <cellStyle name="常规 11 13 3" xfId="22382"/>
    <cellStyle name="汇总 2 4 4 3 2" xfId="22383"/>
    <cellStyle name="常规 11 13 3 2" xfId="22384"/>
    <cellStyle name="注释 3 4 3 3" xfId="22385"/>
    <cellStyle name="汇总 2 4 4 3 2 2" xfId="22386"/>
    <cellStyle name="常规 11 13 4" xfId="22387"/>
    <cellStyle name="汇总 2 4 4 3 3" xfId="22388"/>
    <cellStyle name="常规 11 13 5" xfId="22389"/>
    <cellStyle name="汇总 2 4 4 3 4" xfId="22390"/>
    <cellStyle name="常规 11 14 2 2 2" xfId="22391"/>
    <cellStyle name="常规 11 14 4" xfId="22392"/>
    <cellStyle name="汇总 2 4 4 4 3" xfId="22393"/>
    <cellStyle name="常规 11 15 2" xfId="22394"/>
    <cellStyle name="常规 11 15 2 2" xfId="22395"/>
    <cellStyle name="注释 3 6 2 3" xfId="22396"/>
    <cellStyle name="常规 11 15 2 2 2" xfId="22397"/>
    <cellStyle name="常规 2 4 4 4" xfId="22398"/>
    <cellStyle name="输出 2 5 6 4" xfId="22399"/>
    <cellStyle name="计算 2 7 2 3" xfId="22400"/>
    <cellStyle name="常规 11 15 3" xfId="22401"/>
    <cellStyle name="常规 11 15 4" xfId="22402"/>
    <cellStyle name="链接单元格 2 3 4 2 3" xfId="22403"/>
    <cellStyle name="常规 11 16" xfId="22404"/>
    <cellStyle name="常规 11 16 2" xfId="22405"/>
    <cellStyle name="输出 5 3 2 2 4" xfId="22406"/>
    <cellStyle name="常规 11 16 2 2" xfId="22407"/>
    <cellStyle name="常规 11 16 3" xfId="22408"/>
    <cellStyle name="常规 11 16 4" xfId="22409"/>
    <cellStyle name="输出 5 3 3 2 4" xfId="22410"/>
    <cellStyle name="常规 11 17 2 2" xfId="22411"/>
    <cellStyle name="汇总 2 8 2" xfId="22412"/>
    <cellStyle name="常规 11 18" xfId="22413"/>
    <cellStyle name="常规 11 18 2" xfId="22414"/>
    <cellStyle name="汇总 3 8" xfId="22415"/>
    <cellStyle name="常规 11 19" xfId="22416"/>
    <cellStyle name="常规 6 2 5 3" xfId="22417"/>
    <cellStyle name="常规 11 2" xfId="22418"/>
    <cellStyle name="计算 6 5 3 2" xfId="22419"/>
    <cellStyle name="常规 6 2 5 3 2" xfId="22420"/>
    <cellStyle name="常规 11 2 2" xfId="22421"/>
    <cellStyle name="汇总 2 5 9" xfId="22422"/>
    <cellStyle name="常规 11 2 2 2" xfId="22423"/>
    <cellStyle name="汇总 2 5 9 2" xfId="22424"/>
    <cellStyle name="输出 2 3 6 2 4" xfId="22425"/>
    <cellStyle name="强调文字颜色 1 3 9" xfId="22426"/>
    <cellStyle name="常规 2 2 4 2 4" xfId="22427"/>
    <cellStyle name="常规 11 2 2 2 2" xfId="22428"/>
    <cellStyle name="汇总 2 5 9 2 2" xfId="22429"/>
    <cellStyle name="常规 11 5 2 8 4" xfId="22430"/>
    <cellStyle name="常规 11 2 2 3 2 2" xfId="22431"/>
    <cellStyle name="常规 11 2 2 3 2 2 2" xfId="22432"/>
    <cellStyle name="常规 11 2 2 4 2" xfId="22433"/>
    <cellStyle name="常规 11 2 2 4 2 2" xfId="22434"/>
    <cellStyle name="常规 11 2 2 4 2 2 2" xfId="22435"/>
    <cellStyle name="注释 3 3" xfId="22436"/>
    <cellStyle name="输入 7 2 3" xfId="22437"/>
    <cellStyle name="常规 11 2 2 4 2 3" xfId="22438"/>
    <cellStyle name="常规 11 2 2 4 3" xfId="22439"/>
    <cellStyle name="常规 12 3 5 2" xfId="22440"/>
    <cellStyle name="常规 11 2 2 4 4" xfId="22441"/>
    <cellStyle name="常规 12 3 5 3" xfId="22442"/>
    <cellStyle name="常规 11 2 2 5 2 2" xfId="22443"/>
    <cellStyle name="常规 11 2 2 5 2 2 2" xfId="22444"/>
    <cellStyle name="常规 11 2 2 5 3" xfId="22445"/>
    <cellStyle name="常规 12 3 6 2" xfId="22446"/>
    <cellStyle name="常规 11 2 2 5 4" xfId="22447"/>
    <cellStyle name="常规 12 3 6 3" xfId="22448"/>
    <cellStyle name="输出 2 3 2 6 2 2 2" xfId="22449"/>
    <cellStyle name="常规 11 2 2 6" xfId="22450"/>
    <cellStyle name="输出 2 3 2 6 2 2 2 2" xfId="22451"/>
    <cellStyle name="常规 11 2 2 6 2" xfId="22452"/>
    <cellStyle name="常规 11 2 2 6 2 2" xfId="22453"/>
    <cellStyle name="输出 2 3 2 6 2 2 3" xfId="22454"/>
    <cellStyle name="常规 11 2 2 7" xfId="22455"/>
    <cellStyle name="常规 11 2 2 7 2" xfId="22456"/>
    <cellStyle name="输出 2 3 2 6 2 2 4" xfId="22457"/>
    <cellStyle name="常规 11 2 2 8" xfId="22458"/>
    <cellStyle name="常规 11 2 3" xfId="22459"/>
    <cellStyle name="常规 11 2 3 2" xfId="22460"/>
    <cellStyle name="汇总 2 4 8 2 3" xfId="22461"/>
    <cellStyle name="输出 2 3 7 2 4" xfId="22462"/>
    <cellStyle name="强调文字颜色 2 3 9" xfId="22463"/>
    <cellStyle name="常规 2 2 5 2 4" xfId="22464"/>
    <cellStyle name="输出 2 2 5 2 5 2" xfId="22465"/>
    <cellStyle name="常规 11 2 3 2 2" xfId="22466"/>
    <cellStyle name="汇总 2 2 5 4 2 3 3" xfId="22467"/>
    <cellStyle name="常规 11 2 3 2 2 2" xfId="22468"/>
    <cellStyle name="输出 2 2 4 2 4 2 2 4" xfId="22469"/>
    <cellStyle name="常规 11 2 3 2 2 2 2" xfId="22470"/>
    <cellStyle name="常规 11 2 3 2 2 3" xfId="22471"/>
    <cellStyle name="常规 11 2 3 3 2 2" xfId="22472"/>
    <cellStyle name="常规 15 2 3 3 2" xfId="22473"/>
    <cellStyle name="常规 20 2 3 3 2" xfId="22474"/>
    <cellStyle name="常规 11 2 4" xfId="22475"/>
    <cellStyle name="强调文字颜色 1 3 3 2 2" xfId="22476"/>
    <cellStyle name="常规 11 2 4 2" xfId="22477"/>
    <cellStyle name="强调文字颜色 1 3 3 2 2 2" xfId="22478"/>
    <cellStyle name="常规 2 2 6 2 4" xfId="22479"/>
    <cellStyle name="输出 2 3 8 2 4" xfId="22480"/>
    <cellStyle name="强调文字颜色 3 3 9" xfId="22481"/>
    <cellStyle name="输出 2 2 5 3 5 2" xfId="22482"/>
    <cellStyle name="常规 11 2 4 2 2" xfId="22483"/>
    <cellStyle name="常规 2 10 9" xfId="22484"/>
    <cellStyle name="汇总 2 2 5 4 3 3 3" xfId="22485"/>
    <cellStyle name="常规 2 2 6 2 5" xfId="22486"/>
    <cellStyle name="常规 11 2 4 2 3" xfId="22487"/>
    <cellStyle name="常规 12 5 3 2" xfId="22488"/>
    <cellStyle name="常规 11 2 4 3" xfId="22489"/>
    <cellStyle name="强调文字颜色 1 3 3 2 2 3" xfId="22490"/>
    <cellStyle name="常规 2 2 6 3 4" xfId="22491"/>
    <cellStyle name="强调文字颜色 3 4 9" xfId="22492"/>
    <cellStyle name="计算 2 5 4 2 4" xfId="22493"/>
    <cellStyle name="常规 11 2 4 3 2" xfId="22494"/>
    <cellStyle name="常规 2 11 9" xfId="22495"/>
    <cellStyle name="常规 11 2 4 5" xfId="22496"/>
    <cellStyle name="常规 15 2 3 3 3" xfId="22497"/>
    <cellStyle name="常规 20 2 3 3 3" xfId="22498"/>
    <cellStyle name="常规 11 2 5" xfId="22499"/>
    <cellStyle name="强调文字颜色 1 3 3 2 3" xfId="22500"/>
    <cellStyle name="常规 11 2 5 2" xfId="22501"/>
    <cellStyle name="强调文字颜色 1 3 3 2 3 2" xfId="22502"/>
    <cellStyle name="输入 2 2 3 2 6" xfId="22503"/>
    <cellStyle name="常规 11 2 5 2 2" xfId="22504"/>
    <cellStyle name="常规 11 2 5 2 2 2" xfId="22505"/>
    <cellStyle name="常规 11 2 5 3" xfId="22506"/>
    <cellStyle name="常规 11 2 5 3 2" xfId="22507"/>
    <cellStyle name="常规 11 2 5 4" xfId="22508"/>
    <cellStyle name="常规 11 2 6" xfId="22509"/>
    <cellStyle name="强调文字颜色 1 3 3 2 4" xfId="22510"/>
    <cellStyle name="常规 11 2 6 2" xfId="22511"/>
    <cellStyle name="常规 11 2 6 2 2" xfId="22512"/>
    <cellStyle name="常规 11 2 6 2 3" xfId="22513"/>
    <cellStyle name="常规 11 2 6 3" xfId="22514"/>
    <cellStyle name="常规 11 2 6 4" xfId="22515"/>
    <cellStyle name="常规 11 2 7" xfId="22516"/>
    <cellStyle name="强调文字颜色 1 3 3 2 5" xfId="22517"/>
    <cellStyle name="常规 11 6 6 2 2 3" xfId="22518"/>
    <cellStyle name="输出 2 2 5 6 5" xfId="22519"/>
    <cellStyle name="常规 11 2 7 2" xfId="22520"/>
    <cellStyle name="常规 11 2 7 2 2" xfId="22521"/>
    <cellStyle name="常规 11 2 7 2 2 2" xfId="22522"/>
    <cellStyle name="常规 11 2 7 2 3" xfId="22523"/>
    <cellStyle name="常规 11 2 7 3" xfId="22524"/>
    <cellStyle name="常规 11 2 7 4" xfId="22525"/>
    <cellStyle name="常规 11 2 8" xfId="22526"/>
    <cellStyle name="常规 11 2 8 2" xfId="22527"/>
    <cellStyle name="常规 11 2 8 2 2" xfId="22528"/>
    <cellStyle name="计算 2 2 9 2 2" xfId="22529"/>
    <cellStyle name="常规 11 2 9" xfId="22530"/>
    <cellStyle name="常规 37 2 3" xfId="22531"/>
    <cellStyle name="计算 2 2 9 2 2 2" xfId="22532"/>
    <cellStyle name="常规 11 2 9 2" xfId="22533"/>
    <cellStyle name="常规 6 2 5 4" xfId="22534"/>
    <cellStyle name="常规 11 3" xfId="22535"/>
    <cellStyle name="汇总 4 6 3 2" xfId="22536"/>
    <cellStyle name="常规 2 3 5 2 5" xfId="22537"/>
    <cellStyle name="常规 11 3 3 2 3" xfId="22538"/>
    <cellStyle name="常规 13 4 3 2" xfId="22539"/>
    <cellStyle name="常规 2 3 5 3 4" xfId="22540"/>
    <cellStyle name="计算 2 6 3 2 4" xfId="22541"/>
    <cellStyle name="常规 11 3 3 3 2" xfId="22542"/>
    <cellStyle name="警告文本 4 2 6 2" xfId="22543"/>
    <cellStyle name="常规 2 17 2 2 5 2" xfId="22544"/>
    <cellStyle name="常规 11 3 3 5" xfId="22545"/>
    <cellStyle name="常规 2 3 6 3 4" xfId="22546"/>
    <cellStyle name="计算 2 6 4 2 4" xfId="22547"/>
    <cellStyle name="常规 12 2 10" xfId="22548"/>
    <cellStyle name="检查单元格 4 2 2 2 3" xfId="22549"/>
    <cellStyle name="常规 11 3 4 3 2" xfId="22550"/>
    <cellStyle name="常规 11 3 4 4" xfId="22551"/>
    <cellStyle name="常规 11 3 5" xfId="22552"/>
    <cellStyle name="强调文字颜色 1 3 3 3 3" xfId="22553"/>
    <cellStyle name="常规 11 3 5 2" xfId="22554"/>
    <cellStyle name="常规 11 3 5 2 2" xfId="22555"/>
    <cellStyle name="常规 2 3 11 2 3" xfId="22556"/>
    <cellStyle name="强调文字颜色 6 4 2 4 3" xfId="22557"/>
    <cellStyle name="常规 11 3 5 2 2 2" xfId="22558"/>
    <cellStyle name="常规 11 3 5 2 3" xfId="22559"/>
    <cellStyle name="常规 11 3 5 3" xfId="22560"/>
    <cellStyle name="常规 11 3 5 4" xfId="22561"/>
    <cellStyle name="常规 11 3 6" xfId="22562"/>
    <cellStyle name="强调文字颜色 1 3 3 3 4" xfId="22563"/>
    <cellStyle name="常规 11 3 6 2" xfId="22564"/>
    <cellStyle name="常规 11 3 6 2 2" xfId="22565"/>
    <cellStyle name="常规 11 3 6 2 2 2" xfId="22566"/>
    <cellStyle name="常规 11 3 6 2 3" xfId="22567"/>
    <cellStyle name="常规 11 3 6 3" xfId="22568"/>
    <cellStyle name="常规 11 3 6 4" xfId="22569"/>
    <cellStyle name="常规 11 3 7 2 2" xfId="22570"/>
    <cellStyle name="常规 11 4 13" xfId="22571"/>
    <cellStyle name="强调文字颜色 2 5 5 5" xfId="22572"/>
    <cellStyle name="常规 2 10 2 3 2" xfId="22573"/>
    <cellStyle name="常规 17 2 2 4 2" xfId="22574"/>
    <cellStyle name="常规 22 2 2 4 2" xfId="22575"/>
    <cellStyle name="常规 11 4 2 2 2 2 2 2" xfId="22576"/>
    <cellStyle name="汇总 2 2 4 2 2 3 2 3" xfId="22577"/>
    <cellStyle name="常规 11 4 2 3 2 3 2 2 2" xfId="22578"/>
    <cellStyle name="链接单元格 2 2 2 4 2 3" xfId="22579"/>
    <cellStyle name="输入 2 3 2 7 2 2" xfId="22580"/>
    <cellStyle name="强调文字颜色 4 3 3 3 2 2" xfId="22581"/>
    <cellStyle name="常规 11 4 2 2 2 2 2 2 4" xfId="22582"/>
    <cellStyle name="汇总 2 2 5 2 3 3 2 2" xfId="22583"/>
    <cellStyle name="常规 2 10 2 3 3" xfId="22584"/>
    <cellStyle name="常规 11 4 2 2 2 2 2 3" xfId="22585"/>
    <cellStyle name="汇总 2 2 4 2 2 3 2 4" xfId="22586"/>
    <cellStyle name="常规 17 2 2 5" xfId="22587"/>
    <cellStyle name="常规 22 2 2 5" xfId="22588"/>
    <cellStyle name="汇总 2 2 4 7 2 2" xfId="22589"/>
    <cellStyle name="常规 2 10 2 4" xfId="22590"/>
    <cellStyle name="常规 11 4 2 2 2 2 3" xfId="22591"/>
    <cellStyle name="汇总 2 2 4 7 2 2 2" xfId="22592"/>
    <cellStyle name="常规 2 10 2 4 2" xfId="22593"/>
    <cellStyle name="常规 11 4 2 2 2 2 3 2" xfId="22594"/>
    <cellStyle name="汇总 2 2 4 2 2 3 3 3" xfId="22595"/>
    <cellStyle name="常规 11 4 2 2 2 2 3 2 2" xfId="22596"/>
    <cellStyle name="常规 11 4 2 2 2 2 3 3" xfId="22597"/>
    <cellStyle name="常规 17 2 2 6" xfId="22598"/>
    <cellStyle name="常规 22 2 2 6" xfId="22599"/>
    <cellStyle name="汇总 2 2 4 7 2 3" xfId="22600"/>
    <cellStyle name="常规 2 10 2 5" xfId="22601"/>
    <cellStyle name="常规 11 5 2 3 2 2 2" xfId="22602"/>
    <cellStyle name="常规 11 4 2 2 2 2 4" xfId="22603"/>
    <cellStyle name="汇总 2 2 4 7 2 3 2" xfId="22604"/>
    <cellStyle name="常规 2 10 2 5 2" xfId="22605"/>
    <cellStyle name="常规 11 5 2 3 2 2 2 2" xfId="22606"/>
    <cellStyle name="常规 11 4 2 2 2 2 4 2" xfId="22607"/>
    <cellStyle name="汇总 2 2 4 7 2 4" xfId="22608"/>
    <cellStyle name="常规 2 10 2 6" xfId="22609"/>
    <cellStyle name="常规 11 5 2 3 2 2 3" xfId="22610"/>
    <cellStyle name="常规 11 4 2 2 2 2 5" xfId="22611"/>
    <cellStyle name="汇总 2 7 2 2 2 2 2 2" xfId="22612"/>
    <cellStyle name="常规 11 4 2 3 2 4 2 2 2" xfId="22613"/>
    <cellStyle name="常规 11 4 2 2 2 3 2 2 4" xfId="22614"/>
    <cellStyle name="常规 11 4 2 2 2 3 2 3 2" xfId="22615"/>
    <cellStyle name="常规 2 10 3 3 4" xfId="22616"/>
    <cellStyle name="常规 6 6 3 2" xfId="22617"/>
    <cellStyle name="常规 11 4 3 2 3 3 2 2" xfId="22618"/>
    <cellStyle name="常规 4 2 2 4 3 2" xfId="22619"/>
    <cellStyle name="常规 11 4 2 2 2 3 2 4" xfId="22620"/>
    <cellStyle name="常规 2 10 3 3 5" xfId="22621"/>
    <cellStyle name="常规 6 6 3 3" xfId="22622"/>
    <cellStyle name="常规 11 4 2 2 2 3 2 5" xfId="22623"/>
    <cellStyle name="汇总 2 2 4 7 3 2 2" xfId="22624"/>
    <cellStyle name="常规 2 10 3 4 2" xfId="22625"/>
    <cellStyle name="常规 11 4 2 2 2 3 3 2" xfId="22626"/>
    <cellStyle name="常规 11 4 2 2 2 3 3 3" xfId="22627"/>
    <cellStyle name="常规 2 10 3 5 2" xfId="22628"/>
    <cellStyle name="常规 11 5 2 3 2 3 2 2" xfId="22629"/>
    <cellStyle name="强调文字颜色 1 2 2 4 2 2 3" xfId="22630"/>
    <cellStyle name="常规 11 4 2 2 2 3 4 2" xfId="22631"/>
    <cellStyle name="常规 2 10 3 6" xfId="22632"/>
    <cellStyle name="常规 11 5 2 3 2 3 3" xfId="22633"/>
    <cellStyle name="检查单元格 3 4 2 2" xfId="22634"/>
    <cellStyle name="常规 11 4 2 2 2 3 5" xfId="22635"/>
    <cellStyle name="常规 2 10 3 7" xfId="22636"/>
    <cellStyle name="常规 11 5 2 3 2 3 4" xfId="22637"/>
    <cellStyle name="检查单元格 3 4 2 3" xfId="22638"/>
    <cellStyle name="常规 11 4 2 2 2 3 6" xfId="22639"/>
    <cellStyle name="常规 2 10 4 3 2" xfId="22640"/>
    <cellStyle name="常规 11 4 2 2 2 4 2 2" xfId="22641"/>
    <cellStyle name="注释 2 3 3 3 2 2 3" xfId="22642"/>
    <cellStyle name="常规 2 10 4 3 3" xfId="22643"/>
    <cellStyle name="常规 11 4 2 2 2 4 2 3" xfId="22644"/>
    <cellStyle name="注释 2 3 3 3 2 2 4" xfId="22645"/>
    <cellStyle name="常规 11 4 2 2 2 4 2 4" xfId="22646"/>
    <cellStyle name="常规 17 2 4 5" xfId="22647"/>
    <cellStyle name="常规 22 2 4 5" xfId="22648"/>
    <cellStyle name="汇总 2 2 4 7 4 2" xfId="22649"/>
    <cellStyle name="常规 2 10 4 4" xfId="22650"/>
    <cellStyle name="常规 11 4 2 2 2 4 3" xfId="22651"/>
    <cellStyle name="常规 2 10 4 4 2" xfId="22652"/>
    <cellStyle name="常规 11 4 2 2 2 4 3 2" xfId="22653"/>
    <cellStyle name="常规 2 10 4 5" xfId="22654"/>
    <cellStyle name="常规 11 5 2 3 2 4 2" xfId="22655"/>
    <cellStyle name="常规 11 4 2 2 2 4 4" xfId="22656"/>
    <cellStyle name="常规 2 10 4 6" xfId="22657"/>
    <cellStyle name="常规 11 5 2 3 2 4 3" xfId="22658"/>
    <cellStyle name="检查单元格 3 4 3 2" xfId="22659"/>
    <cellStyle name="常规 11 4 2 2 2 4 5" xfId="22660"/>
    <cellStyle name="常规 11 4 2 2 2 5" xfId="22661"/>
    <cellStyle name="常规 2 10 5 3 2" xfId="22662"/>
    <cellStyle name="常规 11 4 2 2 2 5 2 2" xfId="22663"/>
    <cellStyle name="注释 2 3 3 3 3 2 3" xfId="22664"/>
    <cellStyle name="常规 2 10 5 5" xfId="22665"/>
    <cellStyle name="常规 11 5 2 3 2 5 2" xfId="22666"/>
    <cellStyle name="常规 11 4 2 2 2 5 4" xfId="22667"/>
    <cellStyle name="常规 11 4 2 2 2 6" xfId="22668"/>
    <cellStyle name="常规 11 4 2 2 2 7" xfId="22669"/>
    <cellStyle name="常规 4 4 2 3 2" xfId="22670"/>
    <cellStyle name="常规 11 4 3 4 3 2 2" xfId="22671"/>
    <cellStyle name="常规 4 4 2 3 3" xfId="22672"/>
    <cellStyle name="汇总 2 2 4 2 8 2 2" xfId="22673"/>
    <cellStyle name="常规 11 4 2 2 2 8" xfId="22674"/>
    <cellStyle name="常规 2 4 4 2 5" xfId="22675"/>
    <cellStyle name="输出 2 2 4 2 4 3 3" xfId="22676"/>
    <cellStyle name="常规 11 4 2 2 3" xfId="22677"/>
    <cellStyle name="常规 14 3 3 2" xfId="22678"/>
    <cellStyle name="常规 2 11 2 3" xfId="22679"/>
    <cellStyle name="常规 3 2 2 3 3" xfId="22680"/>
    <cellStyle name="常规 17 3 2 4" xfId="22681"/>
    <cellStyle name="常规 22 3 2 4" xfId="22682"/>
    <cellStyle name="常规 11 4 2 2 3 2 2" xfId="22683"/>
    <cellStyle name="常规 2 11 2 3 2" xfId="22684"/>
    <cellStyle name="常规 3 2 2 3 3 2" xfId="22685"/>
    <cellStyle name="计算 5 6 4" xfId="22686"/>
    <cellStyle name="常规 11 4 2 2 3 2 2 2" xfId="22687"/>
    <cellStyle name="汇总 2 2 4 2 3 3 2 3" xfId="22688"/>
    <cellStyle name="常规 3 2 2 3 3 4" xfId="22689"/>
    <cellStyle name="常规 2 11 2 3 4" xfId="22690"/>
    <cellStyle name="常规 7 5 3 2" xfId="22691"/>
    <cellStyle name="常规 11 4 3 2 4 2 2 2" xfId="22692"/>
    <cellStyle name="计算 5 6 6" xfId="22693"/>
    <cellStyle name="常规 4 2 3 3 3 2" xfId="22694"/>
    <cellStyle name="常规 11 4 2 2 3 2 2 4" xfId="22695"/>
    <cellStyle name="常规 3 2 2 3 4" xfId="22696"/>
    <cellStyle name="常规 17 3 2 5" xfId="22697"/>
    <cellStyle name="常规 22 3 2 5" xfId="22698"/>
    <cellStyle name="汇总 2 2 4 8 2 2" xfId="22699"/>
    <cellStyle name="常规 2 11 2 4" xfId="22700"/>
    <cellStyle name="常规 11 4 2 2 3 2 3" xfId="22701"/>
    <cellStyle name="常规 3 2 2 3 4 2" xfId="22702"/>
    <cellStyle name="汇总 2 2 4 8 2 2 2" xfId="22703"/>
    <cellStyle name="常规 2 11 2 4 2" xfId="22704"/>
    <cellStyle name="计算 5 7 4" xfId="22705"/>
    <cellStyle name="常规 11 4 2 2 3 2 3 2" xfId="22706"/>
    <cellStyle name="汇总 2 2 4 2 3 3 3 3" xfId="22707"/>
    <cellStyle name="常规 3 2 2 3 5" xfId="22708"/>
    <cellStyle name="汇总 2 2 4 8 2 3" xfId="22709"/>
    <cellStyle name="常规 2 11 2 5" xfId="22710"/>
    <cellStyle name="常规 11 5 2 3 3 2 2" xfId="22711"/>
    <cellStyle name="常规 11 4 2 2 3 2 4" xfId="22712"/>
    <cellStyle name="常规 2 11 2 6" xfId="22713"/>
    <cellStyle name="常规 11 5 2 3 3 2 3" xfId="22714"/>
    <cellStyle name="常规 3 2 2 3 6" xfId="22715"/>
    <cellStyle name="常规 11 4 2 2 3 2 5" xfId="22716"/>
    <cellStyle name="常规 11 4 2 2 3 3" xfId="22717"/>
    <cellStyle name="常规 14 3 3 2 3" xfId="22718"/>
    <cellStyle name="常规 2 11 3 3 2" xfId="22719"/>
    <cellStyle name="好 5 2" xfId="22720"/>
    <cellStyle name="常规 3 2 2 4 3 2" xfId="22721"/>
    <cellStyle name="常规 57" xfId="22722"/>
    <cellStyle name="常规 62" xfId="22723"/>
    <cellStyle name="强调文字颜色 3 4 3 3 2" xfId="22724"/>
    <cellStyle name="计算 6 6 4" xfId="22725"/>
    <cellStyle name="常规 11 4 2 2 3 3 2 2" xfId="22726"/>
    <cellStyle name="汇总 2 2 4 2 3 4 2 3" xfId="22727"/>
    <cellStyle name="常规 2 11 3 4" xfId="22728"/>
    <cellStyle name="好 6" xfId="22729"/>
    <cellStyle name="常规 3 2 2 4 4" xfId="22730"/>
    <cellStyle name="常规 11 4 2 2 3 3 3" xfId="22731"/>
    <cellStyle name="常规 2 11 3 5" xfId="22732"/>
    <cellStyle name="常规 11 5 2 3 3 3 2" xfId="22733"/>
    <cellStyle name="好 7" xfId="22734"/>
    <cellStyle name="常规 3 2 2 4 5" xfId="22735"/>
    <cellStyle name="常规 11 4 2 2 3 3 4" xfId="22736"/>
    <cellStyle name="常规 11 4 2 2 3 4" xfId="22737"/>
    <cellStyle name="常规 2 4 4 2 6" xfId="22738"/>
    <cellStyle name="输出 2 2 4 2 4 3 4" xfId="22739"/>
    <cellStyle name="常规 29 5 2" xfId="22740"/>
    <cellStyle name="常规 34 5 2" xfId="22741"/>
    <cellStyle name="汇总 2 2 4 2 4 3 3 2 2" xfId="22742"/>
    <cellStyle name="常规 11 4 2 2 4" xfId="22743"/>
    <cellStyle name="常规 14 3 3 3" xfId="22744"/>
    <cellStyle name="常规 11 4 2 2 4 2" xfId="22745"/>
    <cellStyle name="常规 14 3 3 3 2" xfId="22746"/>
    <cellStyle name="常规 2 12 2 3" xfId="22747"/>
    <cellStyle name="常规 3 2 3 3 3" xfId="22748"/>
    <cellStyle name="常规 11 4 2 2 4 2 2" xfId="22749"/>
    <cellStyle name="常规 2 2 2 3 3 4" xfId="22750"/>
    <cellStyle name="强调文字颜色 3 5 2 3 2" xfId="22751"/>
    <cellStyle name="常规 11 4 2 2 4 2 2 2" xfId="22752"/>
    <cellStyle name="汇总 2 2 4 2 4 3 2 3" xfId="22753"/>
    <cellStyle name="常规 2 12 2 3 2" xfId="22754"/>
    <cellStyle name="常规 28 6" xfId="22755"/>
    <cellStyle name="常规 33 6" xfId="22756"/>
    <cellStyle name="常规 3 2 3 3 3 2" xfId="22757"/>
    <cellStyle name="常规 11 4 2 2 4 2 2 4" xfId="22758"/>
    <cellStyle name="常规 3 2 3 3 4" xfId="22759"/>
    <cellStyle name="汇总 2 2 4 9 2 2" xfId="22760"/>
    <cellStyle name="常规 2 12 2 4" xfId="22761"/>
    <cellStyle name="常规 11 4 2 2 4 2 3" xfId="22762"/>
    <cellStyle name="常规 2 2 2 3 4 4" xfId="22763"/>
    <cellStyle name="强调文字颜色 3 5 2 4 2" xfId="22764"/>
    <cellStyle name="常规 11 4 2 2 4 2 3 2" xfId="22765"/>
    <cellStyle name="汇总 2 2 4 2 4 3 3 3" xfId="22766"/>
    <cellStyle name="常规 2 12 2 4 2" xfId="22767"/>
    <cellStyle name="常规 29 6" xfId="22768"/>
    <cellStyle name="常规 34 6" xfId="22769"/>
    <cellStyle name="常规 2 12 2 5" xfId="22770"/>
    <cellStyle name="常规 11 5 2 3 4 2 2" xfId="22771"/>
    <cellStyle name="好 5 2 2 4 2" xfId="22772"/>
    <cellStyle name="常规 3 2 3 3 5" xfId="22773"/>
    <cellStyle name="常规 11 4 2 2 4 2 4" xfId="22774"/>
    <cellStyle name="强调文字颜色 1 4 4 2 2 2" xfId="22775"/>
    <cellStyle name="常规 2 12 2 6" xfId="22776"/>
    <cellStyle name="常规 11 5 2 3 4 2 3" xfId="22777"/>
    <cellStyle name="常规 3 2 3 3 6" xfId="22778"/>
    <cellStyle name="常规 11 4 2 2 4 2 5" xfId="22779"/>
    <cellStyle name="强调文字颜色 1 4 4 2 2 3" xfId="22780"/>
    <cellStyle name="常规 11 4 2 2 4 3" xfId="22781"/>
    <cellStyle name="常规 2 12 3 3 2" xfId="22782"/>
    <cellStyle name="强调文字颜色 1 3 4" xfId="22783"/>
    <cellStyle name="常规 3 2 3 4 3 2" xfId="22784"/>
    <cellStyle name="输入 2 3 2 2 4 4" xfId="22785"/>
    <cellStyle name="常规 11 4 2 2 4 3 2 2" xfId="22786"/>
    <cellStyle name="汇总 2 2 4 2 4 4 2 3" xfId="22787"/>
    <cellStyle name="常规 2 12 3 4" xfId="22788"/>
    <cellStyle name="常规 3 2 3 4 4" xfId="22789"/>
    <cellStyle name="常规 11 4 2 2 4 3 3" xfId="22790"/>
    <cellStyle name="常规 2 12 3 5" xfId="22791"/>
    <cellStyle name="常规 11 5 2 3 4 3 2" xfId="22792"/>
    <cellStyle name="常规 3 2 3 4 5" xfId="22793"/>
    <cellStyle name="常规 11 4 2 2 4 3 4" xfId="22794"/>
    <cellStyle name="强调文字颜色 1 4 4 2 3 2" xfId="22795"/>
    <cellStyle name="常规 11 4 2 2 4 4" xfId="22796"/>
    <cellStyle name="常规 2 12 4 3" xfId="22797"/>
    <cellStyle name="常规 3 2 3 5 3" xfId="22798"/>
    <cellStyle name="常规 11 4 2 2 4 4 2" xfId="22799"/>
    <cellStyle name="常规 11 4 2 2 4 5" xfId="22800"/>
    <cellStyle name="常规 11 4 2 2 4 6" xfId="22801"/>
    <cellStyle name="计算 5 2 2 3 2 2" xfId="22802"/>
    <cellStyle name="汇总 3 3 2 2 2 2" xfId="22803"/>
    <cellStyle name="常规 2 4 4 2 7" xfId="22804"/>
    <cellStyle name="输出 2 2 4 2 4 3 5" xfId="22805"/>
    <cellStyle name="常规 29 5 3" xfId="22806"/>
    <cellStyle name="常规 11 4 2 2 5" xfId="22807"/>
    <cellStyle name="常规 14 3 3 4" xfId="22808"/>
    <cellStyle name="常规 11 4 2 2 5 2" xfId="22809"/>
    <cellStyle name="常规 2 13 2 3" xfId="22810"/>
    <cellStyle name="常规 3 2 4 3 3" xfId="22811"/>
    <cellStyle name="常规 11 4 2 2 5 2 2" xfId="22812"/>
    <cellStyle name="常规 2 13 2 3 2" xfId="22813"/>
    <cellStyle name="常规 3 2 4 3 3 2" xfId="22814"/>
    <cellStyle name="常规 11 4 2 2 5 2 2 2" xfId="22815"/>
    <cellStyle name="常规 2 13 2 4" xfId="22816"/>
    <cellStyle name="好 4 2 2 2 3 2" xfId="22817"/>
    <cellStyle name="常规 3 2 4 3 4" xfId="22818"/>
    <cellStyle name="常规 12 2 2 3 2" xfId="22819"/>
    <cellStyle name="常规 11 4 2 2 5 2 3" xfId="22820"/>
    <cellStyle name="常规 2 13 2 5" xfId="22821"/>
    <cellStyle name="常规 11 5 2 3 5 2 2" xfId="22822"/>
    <cellStyle name="好 5 2 3 4 2" xfId="22823"/>
    <cellStyle name="常规 3 2 4 3 5" xfId="22824"/>
    <cellStyle name="常规 12 2 2 3 3" xfId="22825"/>
    <cellStyle name="常规 11 4 2 2 5 2 4" xfId="22826"/>
    <cellStyle name="强调文字颜色 1 4 4 3 2 2" xfId="22827"/>
    <cellStyle name="常规 11 4 2 2 5 4" xfId="22828"/>
    <cellStyle name="注释 2 5 5 2 3" xfId="22829"/>
    <cellStyle name="常规 11 4 2 2 5 5" xfId="22830"/>
    <cellStyle name="注释 2 5 5 2 4" xfId="22831"/>
    <cellStyle name="常规 11 4 2 2 6" xfId="22832"/>
    <cellStyle name="常规 14 3 3 5" xfId="22833"/>
    <cellStyle name="汇总 2 2 3 2 4 2 5" xfId="22834"/>
    <cellStyle name="常规 11 4 2 2 6 2" xfId="22835"/>
    <cellStyle name="常规 3 2 5 3 3" xfId="22836"/>
    <cellStyle name="汇总 6" xfId="22837"/>
    <cellStyle name="常规 2 14 2 3" xfId="22838"/>
    <cellStyle name="常规 11 4 2 2 6 2 2" xfId="22839"/>
    <cellStyle name="常规 11 4 2 2 6 3" xfId="22840"/>
    <cellStyle name="注释 2 5 5 3 2" xfId="22841"/>
    <cellStyle name="常规 11 4 2 2 7" xfId="22842"/>
    <cellStyle name="汇总 2 2 3 2 4 3 5" xfId="22843"/>
    <cellStyle name="常规 11 4 2 2 7 2" xfId="22844"/>
    <cellStyle name="常规 11 4 2 2 7 3" xfId="22845"/>
    <cellStyle name="常规 11 4 2 2 8" xfId="22846"/>
    <cellStyle name="常规 11 4 2 2 9" xfId="22847"/>
    <cellStyle name="常规 2 4 4 3 4" xfId="22848"/>
    <cellStyle name="输出 2 2 4 2 4 4 2" xfId="22849"/>
    <cellStyle name="计算 2 7 2 2 4" xfId="22850"/>
    <cellStyle name="常规 11 4 2 3 2" xfId="22851"/>
    <cellStyle name="常规 18 2 2 4" xfId="22852"/>
    <cellStyle name="常规 23 2 2 4" xfId="22853"/>
    <cellStyle name="常规 11 4 2 3 2 2 2" xfId="22854"/>
    <cellStyle name="常规 18 2 2 4 2" xfId="22855"/>
    <cellStyle name="常规 23 2 2 4 2" xfId="22856"/>
    <cellStyle name="常规 11 4 2 3 2 2 2 2" xfId="22857"/>
    <cellStyle name="常规 11 4 2 3 2 2 2 2 2" xfId="22858"/>
    <cellStyle name="常规 11 4 2 3 2 2 2 3" xfId="22859"/>
    <cellStyle name="常规 11 4 2 3 2 2 2 3 2" xfId="22860"/>
    <cellStyle name="强调文字颜色 4 3 2 3 3 2" xfId="22861"/>
    <cellStyle name="计算 2 2 2 5 2 2 3" xfId="22862"/>
    <cellStyle name="常规 4 3 2 3 3 2" xfId="22863"/>
    <cellStyle name="常规 11 4 2 3 2 2 2 4" xfId="22864"/>
    <cellStyle name="常规 4 3 2 3 3 3" xfId="22865"/>
    <cellStyle name="常规 11 4 2 3 2 2 2 5" xfId="22866"/>
    <cellStyle name="常规 11 4 2 3 2 2 3 2 2" xfId="22867"/>
    <cellStyle name="常规 11 4 2 3 2 2 3 3" xfId="22868"/>
    <cellStyle name="常规 18 2 2 6" xfId="22869"/>
    <cellStyle name="常规 23 2 2 6" xfId="22870"/>
    <cellStyle name="汇总 2 2 5 7 2 3" xfId="22871"/>
    <cellStyle name="常规 11 5 2 4 2 2 2" xfId="22872"/>
    <cellStyle name="常规 11 4 2 3 2 2 4" xfId="22873"/>
    <cellStyle name="常规 11 4 2 3 2 2 4 2" xfId="22874"/>
    <cellStyle name="常规 2 5 5 2 3" xfId="22875"/>
    <cellStyle name="常规 11 5 2 4 2 2 2 2" xfId="22876"/>
    <cellStyle name="常规 11 5 2 4 2 2 3" xfId="22877"/>
    <cellStyle name="常规 11 4 2 3 2 2 5" xfId="22878"/>
    <cellStyle name="常规 18 2 3 4 2" xfId="22879"/>
    <cellStyle name="常规 23 2 3 4 2" xfId="22880"/>
    <cellStyle name="常规 11 4 2 3 2 3 2 2" xfId="22881"/>
    <cellStyle name="常规 11 4 2 3 2 3 2 2 2 2" xfId="22882"/>
    <cellStyle name="汇总 5 2 5 3 3" xfId="22883"/>
    <cellStyle name="输入 2 3 2 7 2 2 2" xfId="22884"/>
    <cellStyle name="常规 11 4 2 3 2 3 2 3" xfId="22885"/>
    <cellStyle name="计算 2 4 4 2 3 2" xfId="22886"/>
    <cellStyle name="输入 2 3 2 7 3" xfId="22887"/>
    <cellStyle name="强调文字颜色 4 3 3 3 3" xfId="22888"/>
    <cellStyle name="强调文字颜色 6 2" xfId="22889"/>
    <cellStyle name="输出 2 4 2 4 3 5" xfId="22890"/>
    <cellStyle name="常规 11 4 2 3 2 3 2 3 2" xfId="22891"/>
    <cellStyle name="常规 4 3 2 4 3 2" xfId="22892"/>
    <cellStyle name="常规 11 4 2 3 2 3 2 4" xfId="22893"/>
    <cellStyle name="常规 11 4 2 3 2 3 2 5" xfId="22894"/>
    <cellStyle name="常规 18 2 3 5" xfId="22895"/>
    <cellStyle name="常规 23 2 3 5" xfId="22896"/>
    <cellStyle name="常规 11 4 2 3 2 3 3" xfId="22897"/>
    <cellStyle name="常规 11 4 2 3 2 3 3 2" xfId="22898"/>
    <cellStyle name="常规 11 4 2 3 2 3 3 2 2" xfId="22899"/>
    <cellStyle name="常规 11 4 2 3 2 3 3 3" xfId="22900"/>
    <cellStyle name="常规 11 5 2 4 2 3 2" xfId="22901"/>
    <cellStyle name="常规 18 2 3 6" xfId="22902"/>
    <cellStyle name="常规 23 2 3 6" xfId="22903"/>
    <cellStyle name="常规 11 4 2 3 2 3 4" xfId="22904"/>
    <cellStyle name="常规 11 4 2 3 2 3 4 2" xfId="22905"/>
    <cellStyle name="常规 2 5 6 2 3" xfId="22906"/>
    <cellStyle name="常规 11 5 2 4 2 3 2 2" xfId="22907"/>
    <cellStyle name="常规 11 5 2 4 2 3 3" xfId="22908"/>
    <cellStyle name="检查单元格 4 4 2 2" xfId="22909"/>
    <cellStyle name="常规 11 4 2 3 2 3 5" xfId="22910"/>
    <cellStyle name="常规 11 5 2 4 2 3 4" xfId="22911"/>
    <cellStyle name="检查单元格 4 4 2 3" xfId="22912"/>
    <cellStyle name="常规 11 4 2 3 2 3 6" xfId="22913"/>
    <cellStyle name="常规 11 4 2 3 2 4" xfId="22914"/>
    <cellStyle name="常规 11 4 2 3 2 4 2 2" xfId="22915"/>
    <cellStyle name="常规 11 4 2 3 2 4 2 4" xfId="22916"/>
    <cellStyle name="常规 18 2 4 5" xfId="22917"/>
    <cellStyle name="常规 23 2 4 5" xfId="22918"/>
    <cellStyle name="警告文本 5 2 2 2 2" xfId="22919"/>
    <cellStyle name="常规 11 4 2 3 2 4 3" xfId="22920"/>
    <cellStyle name="常规 11 4 2 3 2 4 3 2" xfId="22921"/>
    <cellStyle name="警告文本 5 2 2 2 3" xfId="22922"/>
    <cellStyle name="常规 11 5 2 4 2 4 2" xfId="22923"/>
    <cellStyle name="常规 11 4 2 3 2 4 4" xfId="22924"/>
    <cellStyle name="常规 11 4 2 3 2 4 5" xfId="22925"/>
    <cellStyle name="常规 11 4 2 3 2 5" xfId="22926"/>
    <cellStyle name="常规 11 4 2 3 2 5 2 2" xfId="22927"/>
    <cellStyle name="常规 2 4 4 3 5" xfId="22928"/>
    <cellStyle name="输出 2 2 4 2 4 4 3" xfId="22929"/>
    <cellStyle name="计算 2 7 2 2 5" xfId="22930"/>
    <cellStyle name="常规 11 4 2 3 3" xfId="22931"/>
    <cellStyle name="常规 14 3 4 2" xfId="22932"/>
    <cellStyle name="常规 11 4 2 3 3 2" xfId="22933"/>
    <cellStyle name="常规 14 3 4 2 2" xfId="22934"/>
    <cellStyle name="常规 3 3 2 3 3" xfId="22935"/>
    <cellStyle name="常规 18 3 2 4" xfId="22936"/>
    <cellStyle name="常规 23 3 2 4" xfId="22937"/>
    <cellStyle name="常规 11 4 2 3 3 2 2" xfId="22938"/>
    <cellStyle name="常规 11 4 2 3 3 2 2 2" xfId="22939"/>
    <cellStyle name="常规 11 4 2 3 3 2 2 3" xfId="22940"/>
    <cellStyle name="常规 11 4 2 3 3 2 2 4" xfId="22941"/>
    <cellStyle name="常规 11 5 2 4 3 2 2" xfId="22942"/>
    <cellStyle name="常规 3 3 2 3 5" xfId="22943"/>
    <cellStyle name="常规 11 4 2 3 3 2 4" xfId="22944"/>
    <cellStyle name="常规 3 2 4 2 2 2 2" xfId="22945"/>
    <cellStyle name="常规 11 5 2 4 3 2 3" xfId="22946"/>
    <cellStyle name="常规 3 3 2 3 6" xfId="22947"/>
    <cellStyle name="常规 11 4 2 3 3 2 5" xfId="22948"/>
    <cellStyle name="常规 11 4 2 3 3 3" xfId="22949"/>
    <cellStyle name="常规 14 3 4 2 3" xfId="22950"/>
    <cellStyle name="汇总 2 2 6 5" xfId="22951"/>
    <cellStyle name="常规 11 4 2 3 3 3 2 2" xfId="22952"/>
    <cellStyle name="常规 11 4 2 3 3 3 3" xfId="22953"/>
    <cellStyle name="常规 11 5 2 4 3 3 2" xfId="22954"/>
    <cellStyle name="常规 3 3 2 4 5" xfId="22955"/>
    <cellStyle name="常规 11 4 2 3 3 3 4" xfId="22956"/>
    <cellStyle name="常规 11 4 2 3 3 4" xfId="22957"/>
    <cellStyle name="汇总 4 2 2 2 2" xfId="22958"/>
    <cellStyle name="常规 11 8 2 3 5" xfId="22959"/>
    <cellStyle name="常规 3 3 2 5 3" xfId="22960"/>
    <cellStyle name="常规 11 4 2 3 3 4 2" xfId="22961"/>
    <cellStyle name="汇总 4 2 2 2 2 2" xfId="22962"/>
    <cellStyle name="输入 2 4 3 7" xfId="22963"/>
    <cellStyle name="强调文字颜色 4 4 4 3" xfId="22964"/>
    <cellStyle name="常规 11 4 2 3 3 5" xfId="22965"/>
    <cellStyle name="汇总 4 2 2 2 3" xfId="22966"/>
    <cellStyle name="常规 2 4 4 3 6" xfId="22967"/>
    <cellStyle name="输出 2 2 4 2 4 4 4" xfId="22968"/>
    <cellStyle name="常规 29 6 2" xfId="22969"/>
    <cellStyle name="常规 11 4 2 3 4" xfId="22970"/>
    <cellStyle name="常规 14 3 4 3" xfId="22971"/>
    <cellStyle name="常规 11 4 2 3 4 2" xfId="22972"/>
    <cellStyle name="常规 14 3 4 3 2" xfId="22973"/>
    <cellStyle name="常规 11 4 2 3 4 2 2" xfId="22974"/>
    <cellStyle name="常规 11 4 2 3 4 2 2 2" xfId="22975"/>
    <cellStyle name="常规 13 2 4 5" xfId="22976"/>
    <cellStyle name="常规 11 4 2 3 4 2 2 2 2" xfId="22977"/>
    <cellStyle name="常规 11 4 2 3 4 2 2 3" xfId="22978"/>
    <cellStyle name="常规 11 4 2 3 4 2 3 2" xfId="22979"/>
    <cellStyle name="常规 11 5 2 4 4 2 2" xfId="22980"/>
    <cellStyle name="常规 3 3 3 3 5" xfId="22981"/>
    <cellStyle name="常规 11 4 2 3 4 2 4" xfId="22982"/>
    <cellStyle name="常规 11 5 2 4 4 2 3" xfId="22983"/>
    <cellStyle name="常规 11 4 2 3 4 2 5" xfId="22984"/>
    <cellStyle name="常规 11 4 2 3 4 3" xfId="22985"/>
    <cellStyle name="汇总 3 2 6 5" xfId="22986"/>
    <cellStyle name="常规 11 4 2 3 4 3 2 2" xfId="22987"/>
    <cellStyle name="常规 11 4 2 3 4 3 3" xfId="22988"/>
    <cellStyle name="常规 11 5 2 4 4 3 2" xfId="22989"/>
    <cellStyle name="常规 11 4 2 3 4 3 4" xfId="22990"/>
    <cellStyle name="常规 11 4 2 3 4 4" xfId="22991"/>
    <cellStyle name="汇总 4 2 2 3 2" xfId="22992"/>
    <cellStyle name="常规 11 4 2 3 4 4 2" xfId="22993"/>
    <cellStyle name="汇总 4 2 2 3 2 2" xfId="22994"/>
    <cellStyle name="输入 2 5 3 7" xfId="22995"/>
    <cellStyle name="强调文字颜色 4 5 4 3" xfId="22996"/>
    <cellStyle name="常规 11 4 2 3 4 5" xfId="22997"/>
    <cellStyle name="汇总 4 2 2 3 3" xfId="22998"/>
    <cellStyle name="常规 11 4 2 3 5" xfId="22999"/>
    <cellStyle name="常规 14 3 4 4" xfId="23000"/>
    <cellStyle name="常规 11 4 2 3 5 2 2" xfId="23001"/>
    <cellStyle name="常规 11 4 2 3 5 3 2" xfId="23002"/>
    <cellStyle name="注释 2 5 6 2 2 2" xfId="23003"/>
    <cellStyle name="常规 2 15 2 2 2 2 2 2" xfId="23004"/>
    <cellStyle name="常规 11 4 2 3 5 4" xfId="23005"/>
    <cellStyle name="注释 2 5 6 2 3" xfId="23006"/>
    <cellStyle name="汇总 4 2 2 4 2" xfId="23007"/>
    <cellStyle name="常规 11 4 2 3 6" xfId="23008"/>
    <cellStyle name="常规 11 4 2 3 6 2 2" xfId="23009"/>
    <cellStyle name="汇总 2 15 3" xfId="23010"/>
    <cellStyle name="常规 11 4 2 3 6 3" xfId="23011"/>
    <cellStyle name="注释 2 5 6 3 2" xfId="23012"/>
    <cellStyle name="常规 11 4 2 3 7" xfId="23013"/>
    <cellStyle name="检查单元格 5 2 2" xfId="23014"/>
    <cellStyle name="常规 11 4 2 3 8" xfId="23015"/>
    <cellStyle name="检查单元格 5 2 3" xfId="23016"/>
    <cellStyle name="检查单元格 5 2 4" xfId="23017"/>
    <cellStyle name="常规 11 4 2 3 9" xfId="23018"/>
    <cellStyle name="警告文本 3 4 2 2 2" xfId="23019"/>
    <cellStyle name="注释 2 2 2 2 2 3 3 2" xfId="23020"/>
    <cellStyle name="常规 11 4 2 4" xfId="23021"/>
    <cellStyle name="注释 6 3 3 6" xfId="23022"/>
    <cellStyle name="输出 2 2 4 2 4 5 2" xfId="23023"/>
    <cellStyle name="汇总 2 2 3 2 7" xfId="23024"/>
    <cellStyle name="常规 2 4 4 4 4" xfId="23025"/>
    <cellStyle name="计算 2 7 2 3 4" xfId="23026"/>
    <cellStyle name="常规 11 4 2 4 2" xfId="23027"/>
    <cellStyle name="汇总 2 2 3 2 7 2" xfId="23028"/>
    <cellStyle name="常规 2 4 4 4 4 2" xfId="23029"/>
    <cellStyle name="常规 11 4 2 4 2 2" xfId="23030"/>
    <cellStyle name="常规 19 2 2 4" xfId="23031"/>
    <cellStyle name="常规 24 2 2 4" xfId="23032"/>
    <cellStyle name="汇总 2 2 3 2 7 2 2" xfId="23033"/>
    <cellStyle name="常规 17 2 8" xfId="23034"/>
    <cellStyle name="常规 22 2 8" xfId="23035"/>
    <cellStyle name="常规 11 4 2 4 2 2 2" xfId="23036"/>
    <cellStyle name="常规 2 10 8 3" xfId="23037"/>
    <cellStyle name="常规 4 4 2 3 3 2" xfId="23038"/>
    <cellStyle name="常规 11 4 2 4 2 2 2 4" xfId="23039"/>
    <cellStyle name="检查单元格 5" xfId="23040"/>
    <cellStyle name="强调文字颜色 5 3 2 3 4" xfId="23041"/>
    <cellStyle name="常规 19 2 2 6" xfId="23042"/>
    <cellStyle name="常规 24 2 2 6" xfId="23043"/>
    <cellStyle name="常规 5 2 10" xfId="23044"/>
    <cellStyle name="常规 11 5 2 5 2 2 2" xfId="23045"/>
    <cellStyle name="常规 11 4 2 4 2 2 4" xfId="23046"/>
    <cellStyle name="常规 5 2 11" xfId="23047"/>
    <cellStyle name="常规 11 5 2 5 2 2 3" xfId="23048"/>
    <cellStyle name="常规 11 4 2 4 2 2 5" xfId="23049"/>
    <cellStyle name="常规 11 4 2 4 2 3" xfId="23050"/>
    <cellStyle name="常规 19 2 3 4 2" xfId="23051"/>
    <cellStyle name="常规 24 2 3 4 2" xfId="23052"/>
    <cellStyle name="常规 11 4 2 4 2 3 2 2" xfId="23053"/>
    <cellStyle name="常规 19 2 3 5" xfId="23054"/>
    <cellStyle name="常规 24 2 3 5" xfId="23055"/>
    <cellStyle name="常规 11 4 2 4 2 3 3" xfId="23056"/>
    <cellStyle name="常规 11 5 2 5 2 3 2" xfId="23057"/>
    <cellStyle name="常规 19 2 3 6" xfId="23058"/>
    <cellStyle name="常规 24 2 3 6" xfId="23059"/>
    <cellStyle name="常规 11 4 2 4 2 3 4" xfId="23060"/>
    <cellStyle name="常规 11 4 2 4 2 4" xfId="23061"/>
    <cellStyle name="常规 11 4 2 4 3 2" xfId="23062"/>
    <cellStyle name="常规 14 3 5 2 2" xfId="23063"/>
    <cellStyle name="常规 3 4 2 3 3" xfId="23064"/>
    <cellStyle name="常规 19 3 2 4" xfId="23065"/>
    <cellStyle name="常规 24 3 2 4" xfId="23066"/>
    <cellStyle name="汇总 2 2 3 2 8 2 2" xfId="23067"/>
    <cellStyle name="常规 18 2 8" xfId="23068"/>
    <cellStyle name="常规 23 2 8" xfId="23069"/>
    <cellStyle name="常规 11 4 2 4 3 2 2" xfId="23070"/>
    <cellStyle name="链接单元格 4 4 3 3" xfId="23071"/>
    <cellStyle name="常规 11 4 2 4 3 2 2 2" xfId="23072"/>
    <cellStyle name="输入 2 3 7 5" xfId="23073"/>
    <cellStyle name="链接单元格 4 4 3 4" xfId="23074"/>
    <cellStyle name="常规 11 4 2 4 3 2 2 3" xfId="23075"/>
    <cellStyle name="输出 2 3 9 2 3 2" xfId="23076"/>
    <cellStyle name="常规 11 4 2 4 3 2 2 4" xfId="23077"/>
    <cellStyle name="常规 11 4 2 4 3 2 3 2" xfId="23078"/>
    <cellStyle name="输入 2 3 8 5" xfId="23079"/>
    <cellStyle name="常规 11 5 2 5 3 2 2" xfId="23080"/>
    <cellStyle name="常规 3 4 2 3 5" xfId="23081"/>
    <cellStyle name="常规 11 4 2 4 3 2 4" xfId="23082"/>
    <cellStyle name="常规 2 13 2 2 2 2" xfId="23083"/>
    <cellStyle name="常规 3 4 2 3 6" xfId="23084"/>
    <cellStyle name="常规 11 4 2 4 3 2 5" xfId="23085"/>
    <cellStyle name="常规 11 4 2 4 3 3" xfId="23086"/>
    <cellStyle name="常规 14 3 5 2 3" xfId="23087"/>
    <cellStyle name="常规 11 4 2 4 3 3 2 2" xfId="23088"/>
    <cellStyle name="输入 2 4 7 5" xfId="23089"/>
    <cellStyle name="常规 11 4 2 4 3 3 3" xfId="23090"/>
    <cellStyle name="常规 11 4 2 4 3 3 4" xfId="23091"/>
    <cellStyle name="常规 11 4 2 4 3 4" xfId="23092"/>
    <cellStyle name="汇总 4 2 3 2 2" xfId="23093"/>
    <cellStyle name="常规 11 4 2 4 3 4 2" xfId="23094"/>
    <cellStyle name="汇总 4 2 3 2 2 2" xfId="23095"/>
    <cellStyle name="强调文字颜色 5 4 4 3" xfId="23096"/>
    <cellStyle name="汇总 2 2 3 2 9" xfId="23097"/>
    <cellStyle name="常规 2 4 4 4 6" xfId="23098"/>
    <cellStyle name="常规 11 4 2 4 4" xfId="23099"/>
    <cellStyle name="常规 14 3 5 3" xfId="23100"/>
    <cellStyle name="常规 11 4 2 4 4 2" xfId="23101"/>
    <cellStyle name="常规 19 2 8" xfId="23102"/>
    <cellStyle name="常规 24 2 8" xfId="23103"/>
    <cellStyle name="常规 3 4 3 3 3" xfId="23104"/>
    <cellStyle name="链接单元格 2 2 6 3" xfId="23105"/>
    <cellStyle name="常规 11 4 2 4 4 2 2" xfId="23106"/>
    <cellStyle name="常规 19 2 8 2" xfId="23107"/>
    <cellStyle name="链接单元格 2 2 6 3 2" xfId="23108"/>
    <cellStyle name="链接单元格 5 4 3 3" xfId="23109"/>
    <cellStyle name="常规 11 4 2 4 4 2 2 2" xfId="23110"/>
    <cellStyle name="常规 11 4 2 4 4 3" xfId="23111"/>
    <cellStyle name="常规 11 4 2 4 4 4" xfId="23112"/>
    <cellStyle name="汇总 4 2 3 3 2" xfId="23113"/>
    <cellStyle name="常规 2 4 4 4 7" xfId="23114"/>
    <cellStyle name="强调文字颜色 5 2 2 2 4 3 2" xfId="23115"/>
    <cellStyle name="常规 11 4 2 4 5" xfId="23116"/>
    <cellStyle name="常规 14 3 5 4" xfId="23117"/>
    <cellStyle name="常规 11 4 2 4 5 2 2" xfId="23118"/>
    <cellStyle name="常规 11 4 2 4 5 3" xfId="23119"/>
    <cellStyle name="注释 2 5 7 2 2" xfId="23120"/>
    <cellStyle name="常规 11 4 2 4 5 4" xfId="23121"/>
    <cellStyle name="注释 2 5 7 2 3" xfId="23122"/>
    <cellStyle name="汇总 4 2 3 4 2" xfId="23123"/>
    <cellStyle name="常规 11 4 2 4 6" xfId="23124"/>
    <cellStyle name="常规 11 4 2 4 6 2" xfId="23125"/>
    <cellStyle name="常规 11 4 2 4 7" xfId="23126"/>
    <cellStyle name="检查单元格 5 3 2" xfId="23127"/>
    <cellStyle name="常规 11 4 2 4 8" xfId="23128"/>
    <cellStyle name="检查单元格 5 3 3" xfId="23129"/>
    <cellStyle name="常规 11 4 2 5" xfId="23130"/>
    <cellStyle name="汇总 2 2 3 3 7" xfId="23131"/>
    <cellStyle name="常规 2 4 4 5 4" xfId="23132"/>
    <cellStyle name="计算 2 7 2 4 4" xfId="23133"/>
    <cellStyle name="常规 11 4 2 5 2" xfId="23134"/>
    <cellStyle name="常规 11 4 2 5 2 2" xfId="23135"/>
    <cellStyle name="常规 11 4 2 5 2 2 2" xfId="23136"/>
    <cellStyle name="常规 11 4 2 5 2 2 2 2" xfId="23137"/>
    <cellStyle name="常规 11 4 2 5 2 3" xfId="23138"/>
    <cellStyle name="常规 11 4 2 5 2 4" xfId="23139"/>
    <cellStyle name="汇总 2 2 3 3 8" xfId="23140"/>
    <cellStyle name="常规 2 4 4 5 5" xfId="23141"/>
    <cellStyle name="常规 11 4 2 5 3" xfId="23142"/>
    <cellStyle name="常规 14 3 6 2" xfId="23143"/>
    <cellStyle name="常规 11 4 2 5 3 2" xfId="23144"/>
    <cellStyle name="常规 14 3 6 2 2" xfId="23145"/>
    <cellStyle name="常规 11 4 2 5 3 2 2" xfId="23146"/>
    <cellStyle name="常规 11 4 2 5 3 3" xfId="23147"/>
    <cellStyle name="常规 14 3 6 2 3" xfId="23148"/>
    <cellStyle name="常规 11 4 2 5 3 4" xfId="23149"/>
    <cellStyle name="汇总 4 2 4 2 2" xfId="23150"/>
    <cellStyle name="常规 2 4 4 5 6" xfId="23151"/>
    <cellStyle name="常规 11 4 2 5 4" xfId="23152"/>
    <cellStyle name="常规 14 3 6 3" xfId="23153"/>
    <cellStyle name="常规 11 4 2 5 4 2" xfId="23154"/>
    <cellStyle name="常规 11 4 2 5 5" xfId="23155"/>
    <cellStyle name="常规 14 3 6 4" xfId="23156"/>
    <cellStyle name="常规 11 4 2 5 6" xfId="23157"/>
    <cellStyle name="常规 11 4 2 6" xfId="23158"/>
    <cellStyle name="常规 2 4 4 6 4" xfId="23159"/>
    <cellStyle name="常规 11 4 2 6 2" xfId="23160"/>
    <cellStyle name="常规 11 4 2 6 2 2" xfId="23161"/>
    <cellStyle name="常规 11 4 2 6 2 2 2" xfId="23162"/>
    <cellStyle name="常规 11 4 2 6 2 2 2 2" xfId="23163"/>
    <cellStyle name="输入 2 2 3 2 2 4 3" xfId="23164"/>
    <cellStyle name="常规 11 4 2 6 2 2 4" xfId="23165"/>
    <cellStyle name="常规 14 10" xfId="23166"/>
    <cellStyle name="常规 11 5 2 7 2 2 2" xfId="23167"/>
    <cellStyle name="常规 26 2 2 6" xfId="23168"/>
    <cellStyle name="常规 11 4 2 6 2 3" xfId="23169"/>
    <cellStyle name="常规 11 4 2 6 3 2 2" xfId="23170"/>
    <cellStyle name="常规 11 4 2 6 3 3" xfId="23171"/>
    <cellStyle name="常规 2 4 4 6 6" xfId="23172"/>
    <cellStyle name="常规 2 2 3 3 2 2" xfId="23173"/>
    <cellStyle name="输出 2 3 5 3 2 2" xfId="23174"/>
    <cellStyle name="常规 11 4 2 6 4" xfId="23175"/>
    <cellStyle name="常规 14 3 7 3" xfId="23176"/>
    <cellStyle name="常规 11 4 2 6 4 2" xfId="23177"/>
    <cellStyle name="常规 2 2 3 3 2 3" xfId="23178"/>
    <cellStyle name="常规 11 4 2 6 5" xfId="23179"/>
    <cellStyle name="常规 2 13 2 2 2" xfId="23180"/>
    <cellStyle name="常规 3 2 4 3 2 2" xfId="23181"/>
    <cellStyle name="常规 11 4 2 6 6" xfId="23182"/>
    <cellStyle name="常规 11 4 2 7" xfId="23183"/>
    <cellStyle name="常规 2 4 4 7 4" xfId="23184"/>
    <cellStyle name="汇总 2 2 2 2 3 3 2 3" xfId="23185"/>
    <cellStyle name="常规 11 4 2 7 2" xfId="23186"/>
    <cellStyle name="常规 11 4 2 7 2 2" xfId="23187"/>
    <cellStyle name="链接单元格 2 2 2 6" xfId="23188"/>
    <cellStyle name="常规 3 10 2 3" xfId="23189"/>
    <cellStyle name="注释 2 9 3 5" xfId="23190"/>
    <cellStyle name="常规 27 2 2 4" xfId="23191"/>
    <cellStyle name="常规 32 2 2 4" xfId="23192"/>
    <cellStyle name="常规 11 5 4 2 3 2 3" xfId="23193"/>
    <cellStyle name="常规 11 4 2 7 2 2 2" xfId="23194"/>
    <cellStyle name="链接单元格 2 2 2 6 2" xfId="23195"/>
    <cellStyle name="常规 11 4 2 7 2 3" xfId="23196"/>
    <cellStyle name="链接单元格 2 2 2 7" xfId="23197"/>
    <cellStyle name="常规 11 4 2 7 3 2" xfId="23198"/>
    <cellStyle name="汇总 2 2 3 2 4 3 2 2 2" xfId="23199"/>
    <cellStyle name="链接单元格 2 2 3 6" xfId="23200"/>
    <cellStyle name="常规 2 2 3 3 3 2" xfId="23201"/>
    <cellStyle name="常规 11 4 2 7 4" xfId="23202"/>
    <cellStyle name="汇总 2 2 3 2 4 3 2 3" xfId="23203"/>
    <cellStyle name="常规 11 4 2 8" xfId="23204"/>
    <cellStyle name="常规 5 5 3 2 2" xfId="23205"/>
    <cellStyle name="常规 11 4 3 2 2 2 2 2 2" xfId="23206"/>
    <cellStyle name="常规 5 5 3 3" xfId="23207"/>
    <cellStyle name="常规 11 4 3 2 2 2 2 3" xfId="23208"/>
    <cellStyle name="强调文字颜色 3 2 2 3 6" xfId="23209"/>
    <cellStyle name="常规 11 4 4 2 3 2 2 2" xfId="23210"/>
    <cellStyle name="常规 5 5 3 4" xfId="23211"/>
    <cellStyle name="常规 5 2 2 3 3 2" xfId="23212"/>
    <cellStyle name="常规 11 4 3 2 2 2 2 4" xfId="23213"/>
    <cellStyle name="常规 11 4 3 2 2 3 2" xfId="23214"/>
    <cellStyle name="解释性文本 4 2 4 2 3" xfId="23215"/>
    <cellStyle name="常规 5 6 3" xfId="23216"/>
    <cellStyle name="常规 5 6 3 2" xfId="23217"/>
    <cellStyle name="常规 11 4 3 2 2 3 2 2" xfId="23218"/>
    <cellStyle name="常规 5 7 3" xfId="23219"/>
    <cellStyle name="常规 11 4 3 2 2 4 2" xfId="23220"/>
    <cellStyle name="常规 11 4 3 2 2 5" xfId="23221"/>
    <cellStyle name="常规 11 4 3 2 2 6" xfId="23222"/>
    <cellStyle name="常规 11 4 3 2 3 3" xfId="23223"/>
    <cellStyle name="输入 4 3 2 2 4" xfId="23224"/>
    <cellStyle name="常规 6 6 3" xfId="23225"/>
    <cellStyle name="常规 11 4 3 2 3 3 2" xfId="23226"/>
    <cellStyle name="常规 11 4 3 2 3 4" xfId="23227"/>
    <cellStyle name="常规 6 7 3" xfId="23228"/>
    <cellStyle name="常规 11 4 3 2 3 4 2" xfId="23229"/>
    <cellStyle name="常规 11 4 3 2 3 5" xfId="23230"/>
    <cellStyle name="常规 4 10 2 2 2" xfId="23231"/>
    <cellStyle name="常规 11 4 3 2 3 6" xfId="23232"/>
    <cellStyle name="常规 4 10 2 2 3" xfId="23233"/>
    <cellStyle name="常规 11 4 3 2 4 2" xfId="23234"/>
    <cellStyle name="常规 7 5 3" xfId="23235"/>
    <cellStyle name="常规 11 4 3 2 4 2 2" xfId="23236"/>
    <cellStyle name="常规 11 4 3 2 4 3" xfId="23237"/>
    <cellStyle name="输入 4 3 3 2 4" xfId="23238"/>
    <cellStyle name="常规 7 6 3" xfId="23239"/>
    <cellStyle name="常规 11 4 3 2 4 3 2" xfId="23240"/>
    <cellStyle name="常规 11 4 3 2 4 4" xfId="23241"/>
    <cellStyle name="常规 29 2 2 3 2" xfId="23242"/>
    <cellStyle name="常规 34 2 2 3 2" xfId="23243"/>
    <cellStyle name="常规 11 4 3 2 5" xfId="23244"/>
    <cellStyle name="汇总 2 3 2 10 2" xfId="23245"/>
    <cellStyle name="常规 29 2 2 3 2 2" xfId="23246"/>
    <cellStyle name="常规 11 4 3 2 5 2" xfId="23247"/>
    <cellStyle name="汇总 2 3 2 10 2 2" xfId="23248"/>
    <cellStyle name="常规 8 5 3" xfId="23249"/>
    <cellStyle name="常规 11 4 3 2 5 2 2" xfId="23250"/>
    <cellStyle name="汇总 2 3 2 10 2 2 2" xfId="23251"/>
    <cellStyle name="注释 2 2 11" xfId="23252"/>
    <cellStyle name="常规 11 4 3 2 5 3" xfId="23253"/>
    <cellStyle name="注释 2 6 5 2 2" xfId="23254"/>
    <cellStyle name="汇总 2 3 2 10 2 3" xfId="23255"/>
    <cellStyle name="常规 11 4 3 2 5 4" xfId="23256"/>
    <cellStyle name="注释 2 6 5 2 3" xfId="23257"/>
    <cellStyle name="常规 29 2 2 3 3" xfId="23258"/>
    <cellStyle name="常规 11 4 3 2 6" xfId="23259"/>
    <cellStyle name="汇总 2 3 2 10 3" xfId="23260"/>
    <cellStyle name="常规 11 4 3 2 6 2" xfId="23261"/>
    <cellStyle name="常规 29 2 2 3 4" xfId="23262"/>
    <cellStyle name="常规 11 4 3 2 7" xfId="23263"/>
    <cellStyle name="汇总 2 3 2 10 4" xfId="23264"/>
    <cellStyle name="常规 11 4 3 2 8" xfId="23265"/>
    <cellStyle name="常规 14 4 2" xfId="23266"/>
    <cellStyle name="输出 2 10 3 4" xfId="23267"/>
    <cellStyle name="常规 11 4 3 3 2 2 3" xfId="23268"/>
    <cellStyle name="常规 14 4 3" xfId="23269"/>
    <cellStyle name="常规 11 4 3 3 2 2 4" xfId="23270"/>
    <cellStyle name="常规 11 5 3 4 2 2 2" xfId="23271"/>
    <cellStyle name="计算 2 2 2 2 12" xfId="23272"/>
    <cellStyle name="常规 11 4 3 3 2 5" xfId="23273"/>
    <cellStyle name="计算 6 2 2 2 3" xfId="23274"/>
    <cellStyle name="常规 11 4 3 3 3 3" xfId="23275"/>
    <cellStyle name="常规 6 2 10 2" xfId="23276"/>
    <cellStyle name="常规 11 4 3 3 3 4" xfId="23277"/>
    <cellStyle name="计算 6 2 2 3 2" xfId="23278"/>
    <cellStyle name="汇总 4 3 2 2 2" xfId="23279"/>
    <cellStyle name="常规 11 4 3 3 4 2" xfId="23280"/>
    <cellStyle name="常规 29 2 2 4 2" xfId="23281"/>
    <cellStyle name="常规 11 4 3 3 5" xfId="23282"/>
    <cellStyle name="汇总 2 3 2 11 2" xfId="23283"/>
    <cellStyle name="常规 11 4 3 3 6" xfId="23284"/>
    <cellStyle name="汇总 2 3 2 11 3" xfId="23285"/>
    <cellStyle name="常规 11 4 3 4 2 2 2 2" xfId="23286"/>
    <cellStyle name="常规 11 4 3 4 2 2 3" xfId="23287"/>
    <cellStyle name="常规 11 5 3 5 2 2 2" xfId="23288"/>
    <cellStyle name="常规 11 4 3 4 2 2 4" xfId="23289"/>
    <cellStyle name="常规 11 4 3 4 3 2" xfId="23290"/>
    <cellStyle name="常规 11 4 3 4 4" xfId="23291"/>
    <cellStyle name="常规 11 4 3 4 4 2" xfId="23292"/>
    <cellStyle name="常规 11 4 3 4 5" xfId="23293"/>
    <cellStyle name="汇总 2 3 2 12 2" xfId="23294"/>
    <cellStyle name="常规 11 4 3 5" xfId="23295"/>
    <cellStyle name="常规 11 4 3 5 2" xfId="23296"/>
    <cellStyle name="常规 11 4 3 5 2 2" xfId="23297"/>
    <cellStyle name="常规 2 2 3 10" xfId="23298"/>
    <cellStyle name="常规 11 4 3 5 2 2 2" xfId="23299"/>
    <cellStyle name="常规 11 4 3 5 2 4" xfId="23300"/>
    <cellStyle name="计算 6 2 4 2 2" xfId="23301"/>
    <cellStyle name="常规 11 4 3 5 3" xfId="23302"/>
    <cellStyle name="常规 11 4 3 5 3 2" xfId="23303"/>
    <cellStyle name="常规 11 4 3 5 4" xfId="23304"/>
    <cellStyle name="输入 2 3 3 2 2 2" xfId="23305"/>
    <cellStyle name="常规 11 4 3 5 5" xfId="23306"/>
    <cellStyle name="输入 2 3 3 2 2 3" xfId="23307"/>
    <cellStyle name="常规 11 4 3 6" xfId="23308"/>
    <cellStyle name="常规 11 4 3 6 2" xfId="23309"/>
    <cellStyle name="常规 11 4 3 6 2 2" xfId="23310"/>
    <cellStyle name="常规 2 2 3 4 2 2" xfId="23311"/>
    <cellStyle name="常规 11 4 3 6 4" xfId="23312"/>
    <cellStyle name="输入 2 3 3 2 3 2" xfId="23313"/>
    <cellStyle name="常规 11 4 3 7" xfId="23314"/>
    <cellStyle name="常规 11 4 3 7 2" xfId="23315"/>
    <cellStyle name="常规 11 4 3 7 3" xfId="23316"/>
    <cellStyle name="汇总 2 2 3 2 4 4 2 2" xfId="23317"/>
    <cellStyle name="常规 11 4 3 8" xfId="23318"/>
    <cellStyle name="常规 11 4 3 9" xfId="23319"/>
    <cellStyle name="常规 11 4 4 2 2 2 2 2 2" xfId="23320"/>
    <cellStyle name="常规 6 2 2 3 3 2" xfId="23321"/>
    <cellStyle name="常规 11 4 4 2 2 2 2 4" xfId="23322"/>
    <cellStyle name="汇总 2 2 2 2 2 3 2 2 2 2" xfId="23323"/>
    <cellStyle name="常规 11 4 4 2 2 2 3" xfId="23324"/>
    <cellStyle name="汇总 2 9 3" xfId="23325"/>
    <cellStyle name="常规 11 5 4 3 2 2 2" xfId="23326"/>
    <cellStyle name="常规 11 4 4 2 2 2 4" xfId="23327"/>
    <cellStyle name="注释 3 2 4" xfId="23328"/>
    <cellStyle name="输入 7 2 2 4" xfId="23329"/>
    <cellStyle name="常规 11 4 4 2 2 3 2" xfId="23330"/>
    <cellStyle name="解释性文本 5 2 4 2 3" xfId="23331"/>
    <cellStyle name="常规 2 10 11" xfId="23332"/>
    <cellStyle name="常规 4 6 3 4" xfId="23333"/>
    <cellStyle name="计算 2 3 2 2 3 5" xfId="23334"/>
    <cellStyle name="注释 3 2 4 2" xfId="23335"/>
    <cellStyle name="常规 11 4 4 2 2 3 2 2" xfId="23336"/>
    <cellStyle name="注释 3 2 5" xfId="23337"/>
    <cellStyle name="常规 11 4 4 2 2 3 3" xfId="23338"/>
    <cellStyle name="注释 3 2 6" xfId="23339"/>
    <cellStyle name="常规 11 4 4 2 2 3 4" xfId="23340"/>
    <cellStyle name="常规 11 5 10 2" xfId="23341"/>
    <cellStyle name="常规 11 4 4 2 2 4" xfId="23342"/>
    <cellStyle name="强调文字颜色 1 2 2 2 8" xfId="23343"/>
    <cellStyle name="注释 3 3 4" xfId="23344"/>
    <cellStyle name="常规 11 4 4 2 2 4 2" xfId="23345"/>
    <cellStyle name="常规 11 4 4 2 3 2 2 2 2" xfId="23346"/>
    <cellStyle name="常规 11 4 4 2 3 2 2 4" xfId="23347"/>
    <cellStyle name="汇总 2 2 8 2 3" xfId="23348"/>
    <cellStyle name="常规 11 4 4 2 3 2 3" xfId="23349"/>
    <cellStyle name="常规 11 4 4 2 3 2 4" xfId="23350"/>
    <cellStyle name="注释 4 2 4 2" xfId="23351"/>
    <cellStyle name="强调文字颜色 3 2 3 3 6" xfId="23352"/>
    <cellStyle name="常规 11 4 4 2 3 3 2 2" xfId="23353"/>
    <cellStyle name="注释 4 2 5" xfId="23354"/>
    <cellStyle name="常规 11 4 4 2 3 3 3" xfId="23355"/>
    <cellStyle name="注释 4 2 6" xfId="23356"/>
    <cellStyle name="常规 11 4 4 2 3 3 4" xfId="23357"/>
    <cellStyle name="注释 4 3 4" xfId="23358"/>
    <cellStyle name="常规 11 4 4 2 3 4 2" xfId="23359"/>
    <cellStyle name="常规 11 4 4 2 3 6" xfId="23360"/>
    <cellStyle name="常规 4 11 2 2 3" xfId="23361"/>
    <cellStyle name="常规 11 4 4 2 4 2 2" xfId="23362"/>
    <cellStyle name="计算 3 2 2 3 2 2 2" xfId="23363"/>
    <cellStyle name="常规 11 4 4 2 4 2 3" xfId="23364"/>
    <cellStyle name="常规 11 4 4 2 4 2 4" xfId="23365"/>
    <cellStyle name="常规 29 2 3 3 2" xfId="23366"/>
    <cellStyle name="常规 11 4 4 2 5" xfId="23367"/>
    <cellStyle name="计算 3 2 2 3 3" xfId="23368"/>
    <cellStyle name="常规 29 2 3 3 2 2" xfId="23369"/>
    <cellStyle name="常规 11 4 4 2 5 2" xfId="23370"/>
    <cellStyle name="计算 3 2 2 3 3 2" xfId="23371"/>
    <cellStyle name="常规 11 4 4 2 5 2 2" xfId="23372"/>
    <cellStyle name="常规 11 4 4 2 5 3" xfId="23373"/>
    <cellStyle name="注释 2 7 5 2 2" xfId="23374"/>
    <cellStyle name="常规 11 4 4 2 5 4" xfId="23375"/>
    <cellStyle name="注释 2 7 5 2 3" xfId="23376"/>
    <cellStyle name="常规 29 2 3 3 3" xfId="23377"/>
    <cellStyle name="常规 11 4 4 2 6" xfId="23378"/>
    <cellStyle name="计算 3 2 2 3 4" xfId="23379"/>
    <cellStyle name="常规 11 4 4 2 6 2" xfId="23380"/>
    <cellStyle name="计算 3 2 2 3 4 2" xfId="23381"/>
    <cellStyle name="常规 11 4 4 2 8" xfId="23382"/>
    <cellStyle name="计算 3 2 2 3 6" xfId="23383"/>
    <cellStyle name="常规 11 4 4 3 2 2 3" xfId="23384"/>
    <cellStyle name="常规 11 5 4 4 2 2 2" xfId="23385"/>
    <cellStyle name="注释 2 2 2 2 4 3 4" xfId="23386"/>
    <cellStyle name="常规 11 4 4 3 2 2 4" xfId="23387"/>
    <cellStyle name="常规 11 4 4 3 2 3 2" xfId="23388"/>
    <cellStyle name="常规 11 4 4 3 2 4" xfId="23389"/>
    <cellStyle name="计算 6 3 2 2 2" xfId="23390"/>
    <cellStyle name="常规 11 4 4 3 4 2" xfId="23391"/>
    <cellStyle name="计算 3 2 2 4 2 2" xfId="23392"/>
    <cellStyle name="常规 29 2 3 4 2" xfId="23393"/>
    <cellStyle name="常规 11 4 4 3 5" xfId="23394"/>
    <cellStyle name="计算 3 2 2 4 3" xfId="23395"/>
    <cellStyle name="常规 11 4 4 3 6" xfId="23396"/>
    <cellStyle name="计算 3 2 2 4 4" xfId="23397"/>
    <cellStyle name="常规 11 4 4 4 2 2 3" xfId="23398"/>
    <cellStyle name="常规 11 4 4 4 2 4" xfId="23399"/>
    <cellStyle name="计算 6 3 3 2 2" xfId="23400"/>
    <cellStyle name="常规 11 4 4 4 3 4" xfId="23401"/>
    <cellStyle name="计算 6 3 3 3 2" xfId="23402"/>
    <cellStyle name="汇总 4 4 3 2 2" xfId="23403"/>
    <cellStyle name="计算 3 2 2 5 2" xfId="23404"/>
    <cellStyle name="强调文字颜色 2 2 10" xfId="23405"/>
    <cellStyle name="常规 11 4 4 4 4" xfId="23406"/>
    <cellStyle name="常规 11 4 4 4 4 2" xfId="23407"/>
    <cellStyle name="常规 11 4 4 5 2 2" xfId="23408"/>
    <cellStyle name="常规 11 4 4 5 2 2 2" xfId="23409"/>
    <cellStyle name="常规 11 4 4 5 3" xfId="23410"/>
    <cellStyle name="常规 11 4 4 5 3 2" xfId="23411"/>
    <cellStyle name="常规 11 4 4 5 4" xfId="23412"/>
    <cellStyle name="输入 2 3 3 3 2 2" xfId="23413"/>
    <cellStyle name="计算 3 2 2 6 2" xfId="23414"/>
    <cellStyle name="常规 11 4 4 6" xfId="23415"/>
    <cellStyle name="常规 11 4 4 6 2 2" xfId="23416"/>
    <cellStyle name="常规 2 2 3 5 2 2" xfId="23417"/>
    <cellStyle name="常规 11 4 4 6 4" xfId="23418"/>
    <cellStyle name="输入 2 3 3 3 3 2" xfId="23419"/>
    <cellStyle name="常规 11 4 4 7" xfId="23420"/>
    <cellStyle name="常规 11 4 4 7 2" xfId="23421"/>
    <cellStyle name="常规 11 4 4 8" xfId="23422"/>
    <cellStyle name="常规 11 4 4 9" xfId="23423"/>
    <cellStyle name="常规 11 4 5" xfId="23424"/>
    <cellStyle name="常规 11 4 5 2" xfId="23425"/>
    <cellStyle name="常规 11 4 5 2 2 2 3" xfId="23426"/>
    <cellStyle name="常规 11 5 5 3 2 2 2" xfId="23427"/>
    <cellStyle name="常规 11 4 5 2 2 2 4" xfId="23428"/>
    <cellStyle name="常规 11 4 5 2 2 4" xfId="23429"/>
    <cellStyle name="常规 11 4 5 2 3 3" xfId="23430"/>
    <cellStyle name="常规 11 4 5 2 3 4" xfId="23431"/>
    <cellStyle name="常规 11 4 5 2 4 2" xfId="23432"/>
    <cellStyle name="计算 3 2 3 3 2 2" xfId="23433"/>
    <cellStyle name="常规 29 2 4 3 2" xfId="23434"/>
    <cellStyle name="常规 11 4 5 2 5" xfId="23435"/>
    <cellStyle name="汇总 5 4 3 2 2 2 2" xfId="23436"/>
    <cellStyle name="计算 3 2 3 3 3" xfId="23437"/>
    <cellStyle name="常规 11 4 5 2 6" xfId="23438"/>
    <cellStyle name="计算 3 2 3 3 4" xfId="23439"/>
    <cellStyle name="常规 11 4 5 3 2 4" xfId="23440"/>
    <cellStyle name="计算 6 4 2 2 2" xfId="23441"/>
    <cellStyle name="常规 11 4 5 3 2 5" xfId="23442"/>
    <cellStyle name="计算 2 2 2 2 3 4 2" xfId="23443"/>
    <cellStyle name="常规 11 4 5 3 3 4" xfId="23444"/>
    <cellStyle name="汇总 4 5 2 2 2" xfId="23445"/>
    <cellStyle name="常规 11 4 5 3 4 2" xfId="23446"/>
    <cellStyle name="计算 3 2 3 4 2 2" xfId="23447"/>
    <cellStyle name="常规 11 4 5 4" xfId="23448"/>
    <cellStyle name="常规 2 3 4" xfId="23449"/>
    <cellStyle name="输出 2 4 6" xfId="23450"/>
    <cellStyle name="常规 11 4 5 4 2 4" xfId="23451"/>
    <cellStyle name="常规 2 4 2" xfId="23452"/>
    <cellStyle name="输出 2 5 4" xfId="23453"/>
    <cellStyle name="常规 11 4 5 4 3 2" xfId="23454"/>
    <cellStyle name="常规 11 4 6 2 5" xfId="23455"/>
    <cellStyle name="常规 11 4 6 3" xfId="23456"/>
    <cellStyle name="常规 11 4 6 4" xfId="23457"/>
    <cellStyle name="常规 11 4 7" xfId="23458"/>
    <cellStyle name="常规 11 4 7 2" xfId="23459"/>
    <cellStyle name="常规 11 4 7 2 2 2" xfId="23460"/>
    <cellStyle name="常规 11 4 7 2 2 2 2" xfId="23461"/>
    <cellStyle name="常规 11 4 7 2 2 3" xfId="23462"/>
    <cellStyle name="常规 6 3 3 3 2" xfId="23463"/>
    <cellStyle name="常规 11 4 7 2 2 4" xfId="23464"/>
    <cellStyle name="常规 11 4 7 2 3" xfId="23465"/>
    <cellStyle name="输入 4 2 2 3 2 3" xfId="23466"/>
    <cellStyle name="常规 11 4 7 2 3 2" xfId="23467"/>
    <cellStyle name="常规 11 4 7 2 4" xfId="23468"/>
    <cellStyle name="计算 3 2 5 3 2" xfId="23469"/>
    <cellStyle name="常规 11 4 7 3 3" xfId="23470"/>
    <cellStyle name="常规 11 4 7 3 4" xfId="23471"/>
    <cellStyle name="输出 2 4 2 5 2 2 2" xfId="23472"/>
    <cellStyle name="计算 3 2 5 4 2" xfId="23473"/>
    <cellStyle name="解释性文本 2 2 3 2 2 3" xfId="23474"/>
    <cellStyle name="常规 11 4 7 4" xfId="23475"/>
    <cellStyle name="常规 11 4 8 2" xfId="23476"/>
    <cellStyle name="常规 11 4 8 2 2 2" xfId="23477"/>
    <cellStyle name="警告文本 2 2 4 3 2" xfId="23478"/>
    <cellStyle name="常规 11 4 8 2 3" xfId="23479"/>
    <cellStyle name="警告文本 2 2 4 4" xfId="23480"/>
    <cellStyle name="常规 11 4 8 2 4" xfId="23481"/>
    <cellStyle name="警告文本 2 2 4 5" xfId="23482"/>
    <cellStyle name="解释性文本 2 2 3 2 3 2" xfId="23483"/>
    <cellStyle name="常规 11 4 8 3" xfId="23484"/>
    <cellStyle name="常规 11 4 8 4" xfId="23485"/>
    <cellStyle name="常规 11 5" xfId="23486"/>
    <cellStyle name="常规 11 5 10" xfId="23487"/>
    <cellStyle name="常规 11 5 11" xfId="23488"/>
    <cellStyle name="常规 11 5 13" xfId="23489"/>
    <cellStyle name="注释 2 6 2 3 2 2" xfId="23490"/>
    <cellStyle name="常规 11 5 2 10 2" xfId="23491"/>
    <cellStyle name="常规 11 5 3 2" xfId="23492"/>
    <cellStyle name="常规 11 5 2 10 3" xfId="23493"/>
    <cellStyle name="常规 11 5 2 2 4 2 2 2" xfId="23494"/>
    <cellStyle name="常规 11 5 3 3" xfId="23495"/>
    <cellStyle name="常规 11 5 2 11" xfId="23496"/>
    <cellStyle name="常规 11 5 4" xfId="23497"/>
    <cellStyle name="常规 11 5 2 12" xfId="23498"/>
    <cellStyle name="常规 11 5 5" xfId="23499"/>
    <cellStyle name="常规 11 5 2 2 2 2" xfId="23500"/>
    <cellStyle name="常规 11 5 3 2 3 2 2 3" xfId="23501"/>
    <cellStyle name="常规 11 5 2 2 2 2 2 5" xfId="23502"/>
    <cellStyle name="常规 11 5 2 2 2 3" xfId="23503"/>
    <cellStyle name="常规 11 5 2 2 2 3 2 2" xfId="23504"/>
    <cellStyle name="常规 11 5 2 2 2 3 2 2 2" xfId="23505"/>
    <cellStyle name="常规 11 5 2 2 2 3 2 2 3" xfId="23506"/>
    <cellStyle name="常规 11 5 2 3 2 4 2 2 2" xfId="23507"/>
    <cellStyle name="常规 11 5 2 2 2 3 2 2 4" xfId="23508"/>
    <cellStyle name="常规 11 5 2 2 2 3 4" xfId="23509"/>
    <cellStyle name="检查单元格 2 4 2 3" xfId="23510"/>
    <cellStyle name="常规 11 5 2 2 2 3 5" xfId="23511"/>
    <cellStyle name="检查单元格 2 4 2 4" xfId="23512"/>
    <cellStyle name="常规 11 5 2 2 2 3 6" xfId="23513"/>
    <cellStyle name="检查单元格 2 4 2 5" xfId="23514"/>
    <cellStyle name="常规 11 5 2 2 2 4" xfId="23515"/>
    <cellStyle name="常规 11 5 2 2 2 4 2" xfId="23516"/>
    <cellStyle name="常规 11 5 2 2 2 4 2 2" xfId="23517"/>
    <cellStyle name="常规 11 5 4 4" xfId="23518"/>
    <cellStyle name="常规 11 5 2 2 2 4 2 2 2" xfId="23519"/>
    <cellStyle name="常规 11 5 2 2 2 4 3" xfId="23520"/>
    <cellStyle name="检查单元格 2 4 3 2" xfId="23521"/>
    <cellStyle name="常规 11 5 2 2 2 4 4" xfId="23522"/>
    <cellStyle name="检查单元格 2 4 3 3" xfId="23523"/>
    <cellStyle name="常规 11 5 2 2 2 4 5" xfId="23524"/>
    <cellStyle name="检查单元格 2 4 3 4" xfId="23525"/>
    <cellStyle name="常规 11 5 2 2 2 5" xfId="23526"/>
    <cellStyle name="常规 11 5 2 2 2 5 2 2" xfId="23527"/>
    <cellStyle name="常规 11 5 2 2 2 5 4" xfId="23528"/>
    <cellStyle name="常规 11 5 2 2 2 6" xfId="23529"/>
    <cellStyle name="常规 11 5 2 2 2 7" xfId="23530"/>
    <cellStyle name="常规 5 4 2 3 2" xfId="23531"/>
    <cellStyle name="汇总 2 2 3 8 2 3" xfId="23532"/>
    <cellStyle name="常规 11 5 2 2 3 2 2" xfId="23533"/>
    <cellStyle name="常规 11 5 2 2 3 2 2 2" xfId="23534"/>
    <cellStyle name="常规 11 5 2 3 2 2 3 3" xfId="23535"/>
    <cellStyle name="常规 11 5 2 2 3 2 2 2 2" xfId="23536"/>
    <cellStyle name="常规 11 5 2 2 3 2 2 3" xfId="23537"/>
    <cellStyle name="常规 11 5 2 2 3 2 3" xfId="23538"/>
    <cellStyle name="常规 11 5 2 2 3 2 3 2" xfId="23539"/>
    <cellStyle name="常规 11 6 2 2 7" xfId="23540"/>
    <cellStyle name="常规 11 5 2 2 3 3 2" xfId="23541"/>
    <cellStyle name="常规 11 5 2 2 3 3 2 2" xfId="23542"/>
    <cellStyle name="常规 11 5 2 2 3 3 3" xfId="23543"/>
    <cellStyle name="检查单元格 2 5 2 2" xfId="23544"/>
    <cellStyle name="常规 11 5 2 2 3 3 4" xfId="23545"/>
    <cellStyle name="检查单元格 2 5 2 3" xfId="23546"/>
    <cellStyle name="常规 11 5 2 2 3 4" xfId="23547"/>
    <cellStyle name="常规 11 5 2 2 3 4 2" xfId="23548"/>
    <cellStyle name="常规 11 5 2 2 3 5" xfId="23549"/>
    <cellStyle name="常规 11 5 2 2 3 6" xfId="23550"/>
    <cellStyle name="常规 15 3 3 3" xfId="23551"/>
    <cellStyle name="常规 20 3 3 3" xfId="23552"/>
    <cellStyle name="常规 11 5 2 2 4" xfId="23553"/>
    <cellStyle name="常规 11 5 2 2 4 2" xfId="23554"/>
    <cellStyle name="常规 11 5 2 2 4 2 2" xfId="23555"/>
    <cellStyle name="常规 11 5 2 2 4 2 2 2 2" xfId="23556"/>
    <cellStyle name="常规 11 5 3 3 2" xfId="23557"/>
    <cellStyle name="常规 11 5 2 2 4 2 2 3" xfId="23558"/>
    <cellStyle name="常规 11 5 3 4" xfId="23559"/>
    <cellStyle name="常规 2 2 2 2 2 2 2 3 2" xfId="23560"/>
    <cellStyle name="常规 11 5 2 2 4 2 2 4" xfId="23561"/>
    <cellStyle name="常规 11 5 3 5" xfId="23562"/>
    <cellStyle name="常规 11 5 2 2 4 2 3" xfId="23563"/>
    <cellStyle name="常规 11 5 2 2 4 2 3 2" xfId="23564"/>
    <cellStyle name="常规 11 5 4 3" xfId="23565"/>
    <cellStyle name="常规 11 5 2 2 4 3" xfId="23566"/>
    <cellStyle name="常规 11 6 3 2 7" xfId="23567"/>
    <cellStyle name="常规 11 5 2 2 4 3 2" xfId="23568"/>
    <cellStyle name="常规 11 5 2 2 4 3 2 2" xfId="23569"/>
    <cellStyle name="常规 11 6 3 3" xfId="23570"/>
    <cellStyle name="常规 11 5 2 2 4 3 3" xfId="23571"/>
    <cellStyle name="检查单元格 2 6 2 2" xfId="23572"/>
    <cellStyle name="检查单元格 2 6 2 3" xfId="23573"/>
    <cellStyle name="常规 11 5 2 2 4 3 4" xfId="23574"/>
    <cellStyle name="强调文字颜色 2 4 4 2 3 2" xfId="23575"/>
    <cellStyle name="计算 2 2 5 3 2 2 2" xfId="23576"/>
    <cellStyle name="常规 11 5 2 2 4 4" xfId="23577"/>
    <cellStyle name="常规 11 5 2 2 4 5" xfId="23578"/>
    <cellStyle name="汇总 3 4 2 2 2 2" xfId="23579"/>
    <cellStyle name="常规 11 5 2 2 4 6" xfId="23580"/>
    <cellStyle name="常规 11 5 2 2 5" xfId="23581"/>
    <cellStyle name="常规 11 5 2 2 5 2" xfId="23582"/>
    <cellStyle name="常规 11 5 2 2 5 2 2" xfId="23583"/>
    <cellStyle name="常规 11 5 2 2 5 2 2 2" xfId="23584"/>
    <cellStyle name="常规 6 10 2 2 2" xfId="23585"/>
    <cellStyle name="常规 11 5 2 2 5 2 3" xfId="23586"/>
    <cellStyle name="常规 11 5 2 2 5 2 4" xfId="23587"/>
    <cellStyle name="强调文字颜色 2 4 4 3 2 2" xfId="23588"/>
    <cellStyle name="常规 6 10 2 2 3" xfId="23589"/>
    <cellStyle name="常规 11 5 2 2 5 4" xfId="23590"/>
    <cellStyle name="常规 11 5 2 2 5 5" xfId="23591"/>
    <cellStyle name="常规 11 5 2 2 6" xfId="23592"/>
    <cellStyle name="汇总 2 2 2 8 3 2" xfId="23593"/>
    <cellStyle name="汇总 2 2 2 8 3 2 2" xfId="23594"/>
    <cellStyle name="汇总 2 2 4 2 4 2 5" xfId="23595"/>
    <cellStyle name="常规 11 5 2 2 6 2" xfId="23596"/>
    <cellStyle name="常规 11 5 2 2 6 2 2" xfId="23597"/>
    <cellStyle name="常规 11 5 2 2 6 3" xfId="23598"/>
    <cellStyle name="常规 11 5 2 2 7" xfId="23599"/>
    <cellStyle name="汇总 2 2 2 8 3 3" xfId="23600"/>
    <cellStyle name="汇总 2 2 4 2 4 3 5" xfId="23601"/>
    <cellStyle name="常规 11 5 2 2 7 2" xfId="23602"/>
    <cellStyle name="常规 11 5 2 2 7 3" xfId="23603"/>
    <cellStyle name="常规 11 5 2 2 8" xfId="23604"/>
    <cellStyle name="常规 11 5 2 2 8 2" xfId="23605"/>
    <cellStyle name="常规 11 6 2 2 3 3 2" xfId="23606"/>
    <cellStyle name="常规 11 5 2 2 9" xfId="23607"/>
    <cellStyle name="常规 11 5 2 3" xfId="23608"/>
    <cellStyle name="计算 2 8 2 2 4" xfId="23609"/>
    <cellStyle name="常规 2 5 4 3 4" xfId="23610"/>
    <cellStyle name="强调文字颜色 2 5 2 4 2 2" xfId="23611"/>
    <cellStyle name="常规 11 5 2 3 2" xfId="23612"/>
    <cellStyle name="常规 11 5 2 3 2 2" xfId="23613"/>
    <cellStyle name="常规 11 5 2 3 2 2 2 2 2" xfId="23614"/>
    <cellStyle name="常规 27 2 2 4 2" xfId="23615"/>
    <cellStyle name="常规 11 5 4 2 3 2 3 2" xfId="23616"/>
    <cellStyle name="常规 11 5 2 3 2 2 2 2 3" xfId="23617"/>
    <cellStyle name="常规 11 5 2 3 2 2 2 2 4" xfId="23618"/>
    <cellStyle name="常规 11 5 2 3 2 2 2 3" xfId="23619"/>
    <cellStyle name="常规 11 5 2 3 2 2 2 3 2" xfId="23620"/>
    <cellStyle name="常规 11 5 2 3 2 2 2 5" xfId="23621"/>
    <cellStyle name="常规 6 5 5 3" xfId="23622"/>
    <cellStyle name="常规 11 5 2 3 2 2 3 2" xfId="23623"/>
    <cellStyle name="常规 11 5 2 3 2 2 3 4" xfId="23624"/>
    <cellStyle name="常规 6 5 6 2" xfId="23625"/>
    <cellStyle name="常规 11 5 2 3 2 2 4 2" xfId="23626"/>
    <cellStyle name="常规 11 5 2 3 2 3" xfId="23627"/>
    <cellStyle name="常规 11 5 2 3 2 3 2 3" xfId="23628"/>
    <cellStyle name="常规 11 5 2 3 2 3 2 5" xfId="23629"/>
    <cellStyle name="计算 2 3 2 3 2" xfId="23630"/>
    <cellStyle name="常规 11 5 2 3 2 3 3 2" xfId="23631"/>
    <cellStyle name="检查单元格 3 4 2 2 2" xfId="23632"/>
    <cellStyle name="计算 2 2 11 2 2 4" xfId="23633"/>
    <cellStyle name="常规 11 5 2 3 2 3 3 3" xfId="23634"/>
    <cellStyle name="检查单元格 3 4 2 2 3" xfId="23635"/>
    <cellStyle name="常规 11 5 2 3 2 3 3 4" xfId="23636"/>
    <cellStyle name="常规 11 5 2 3 2 4" xfId="23637"/>
    <cellStyle name="常规 2 10 4 5 2" xfId="23638"/>
    <cellStyle name="常规 11 5 2 3 2 4 2 2" xfId="23639"/>
    <cellStyle name="常规 11 5 2 3 2 4 2 3" xfId="23640"/>
    <cellStyle name="常规 11 5 2 3 2 4 2 4" xfId="23641"/>
    <cellStyle name="汇总 4 10" xfId="23642"/>
    <cellStyle name="常规 11 5 2 3 2 4 3 2" xfId="23643"/>
    <cellStyle name="检查单元格 3 4 3 2 2" xfId="23644"/>
    <cellStyle name="常规 11 5 2 3 2 5" xfId="23645"/>
    <cellStyle name="常规 11 5 2 3 2 5 2 2" xfId="23646"/>
    <cellStyle name="常规 11 5 2 3 2 5 3" xfId="23647"/>
    <cellStyle name="检查单元格 3 4 4 2" xfId="23648"/>
    <cellStyle name="常规 11 5 2 3 2 6" xfId="23649"/>
    <cellStyle name="常规 2 10 6 5" xfId="23650"/>
    <cellStyle name="常规 11 5 2 3 2 6 2" xfId="23651"/>
    <cellStyle name="常规 11 5 2 3 2 7" xfId="23652"/>
    <cellStyle name="常规 5 4 3 3 2" xfId="23653"/>
    <cellStyle name="常规 11 5 2 3 2 8" xfId="23654"/>
    <cellStyle name="注释 2 2 2 3 6 3 2" xfId="23655"/>
    <cellStyle name="常规 5 4 3 3 3" xfId="23656"/>
    <cellStyle name="常规 15 3 4 2" xfId="23657"/>
    <cellStyle name="常规 20 3 4 2" xfId="23658"/>
    <cellStyle name="常规 11 5 2 3 3" xfId="23659"/>
    <cellStyle name="常规 11 5 2 3 3 2" xfId="23660"/>
    <cellStyle name="常规 2 11 2 5 2" xfId="23661"/>
    <cellStyle name="常规 11 5 2 3 3 2 2 2" xfId="23662"/>
    <cellStyle name="常规 3 2 2 3 5 2" xfId="23663"/>
    <cellStyle name="常规 11 5 2 3 3 2 2 2 2" xfId="23664"/>
    <cellStyle name="常规 3 2 2 3 5 2 2" xfId="23665"/>
    <cellStyle name="常规 11 5 2 3 3 2 2 3" xfId="23666"/>
    <cellStyle name="常规 3 2 2 3 5 3" xfId="23667"/>
    <cellStyle name="常规 11 5 2 3 3 2 3 2" xfId="23668"/>
    <cellStyle name="常规 3 2 2 3 6 2" xfId="23669"/>
    <cellStyle name="常规 2 11 2 7" xfId="23670"/>
    <cellStyle name="常规 11 5 2 3 3 2 4" xfId="23671"/>
    <cellStyle name="注释 2 3 9 3 2" xfId="23672"/>
    <cellStyle name="常规 3 2 2 3 7" xfId="23673"/>
    <cellStyle name="常规 11 5 2 3 3 3" xfId="23674"/>
    <cellStyle name="常规 11 5 2 3 3 3 2 2" xfId="23675"/>
    <cellStyle name="好 7 2" xfId="23676"/>
    <cellStyle name="常规 2 11 3 6" xfId="23677"/>
    <cellStyle name="常规 11 5 2 3 3 3 3" xfId="23678"/>
    <cellStyle name="检查单元格 3 5 2 2" xfId="23679"/>
    <cellStyle name="好 8" xfId="23680"/>
    <cellStyle name="常规 3 2 2 4 6" xfId="23681"/>
    <cellStyle name="常规 11 5 2 3 3 3 4" xfId="23682"/>
    <cellStyle name="注释 2 3 9 4 2" xfId="23683"/>
    <cellStyle name="检查单元格 3 5 2 3" xfId="23684"/>
    <cellStyle name="好 9" xfId="23685"/>
    <cellStyle name="常规 3 2 2 4 7" xfId="23686"/>
    <cellStyle name="常规 11 5 2 3 3 4" xfId="23687"/>
    <cellStyle name="汇总 5 2 2 2 2" xfId="23688"/>
    <cellStyle name="常规 2 11 4 5" xfId="23689"/>
    <cellStyle name="常规 11 5 2 3 3 4 2" xfId="23690"/>
    <cellStyle name="汇总 5 2 2 2 2 2" xfId="23691"/>
    <cellStyle name="常规 3 2 2 5 5" xfId="23692"/>
    <cellStyle name="常规 11 5 2 3 3 5" xfId="23693"/>
    <cellStyle name="汇总 5 2 2 2 3" xfId="23694"/>
    <cellStyle name="常规 11 5 2 3 3 6" xfId="23695"/>
    <cellStyle name="汇总 5 2 2 2 4" xfId="23696"/>
    <cellStyle name="常规 11 5 2 3 4" xfId="23697"/>
    <cellStyle name="常规 11 5 2 3 4 2" xfId="23698"/>
    <cellStyle name="好 5 2 2 4" xfId="23699"/>
    <cellStyle name="常规 2 2 2 3 5 4" xfId="23700"/>
    <cellStyle name="强调文字颜色 3 5 2 5 2" xfId="23701"/>
    <cellStyle name="常规 2 12 2 5 2" xfId="23702"/>
    <cellStyle name="常规 11 5 2 3 4 2 2 2" xfId="23703"/>
    <cellStyle name="常规 35 6" xfId="23704"/>
    <cellStyle name="常规 40 6" xfId="23705"/>
    <cellStyle name="常规 11 5 2 3 4 2 2 3" xfId="23706"/>
    <cellStyle name="常规 11 5 2 3 4 2 2 4" xfId="23707"/>
    <cellStyle name="常规 11 5 2 3 4 2 3 2" xfId="23708"/>
    <cellStyle name="常规 36 6" xfId="23709"/>
    <cellStyle name="常规 2 12 2 7" xfId="23710"/>
    <cellStyle name="常规 11 5 2 3 4 2 4" xfId="23711"/>
    <cellStyle name="常规 11 5 2 3 4 3" xfId="23712"/>
    <cellStyle name="好 5 2 2 5" xfId="23713"/>
    <cellStyle name="常规 11 5 2 3 4 3 2 2" xfId="23714"/>
    <cellStyle name="强调文字颜色 1 5 4" xfId="23715"/>
    <cellStyle name="计算 2 2 5 4 2 2 2" xfId="23716"/>
    <cellStyle name="常规 11 5 2 3 4 3 4" xfId="23717"/>
    <cellStyle name="常规 11 5 2 3 4 4" xfId="23718"/>
    <cellStyle name="汇总 5 2 2 3 2" xfId="23719"/>
    <cellStyle name="好 5 2 2 6" xfId="23720"/>
    <cellStyle name="常规 2 12 4 5" xfId="23721"/>
    <cellStyle name="常规 11 5 2 3 4 4 2" xfId="23722"/>
    <cellStyle name="汇总 5 2 2 3 2 2" xfId="23723"/>
    <cellStyle name="常规 3 2 3 5 5" xfId="23724"/>
    <cellStyle name="常规 11 5 2 3 4 5" xfId="23725"/>
    <cellStyle name="汇总 5 2 2 3 3" xfId="23726"/>
    <cellStyle name="汇总 3 4 2 3 2 2" xfId="23727"/>
    <cellStyle name="常规 11 5 2 3 4 6" xfId="23728"/>
    <cellStyle name="汇总 5 2 2 3 4" xfId="23729"/>
    <cellStyle name="常规 11 5 2 3 5" xfId="23730"/>
    <cellStyle name="常规 11 5 2 3 5 2" xfId="23731"/>
    <cellStyle name="好 5 2 3 4" xfId="23732"/>
    <cellStyle name="常规 2 13 2 5 2" xfId="23733"/>
    <cellStyle name="常规 11 5 2 3 5 2 2 2" xfId="23734"/>
    <cellStyle name="常规 12 2 2 3 3 2" xfId="23735"/>
    <cellStyle name="常规 2 13 2 6" xfId="23736"/>
    <cellStyle name="常规 11 5 2 3 5 2 3" xfId="23737"/>
    <cellStyle name="常规 12 2 2 3 4" xfId="23738"/>
    <cellStyle name="好 5 2 3 2 3 2" xfId="23739"/>
    <cellStyle name="常规 2 13 2 7" xfId="23740"/>
    <cellStyle name="常规 11 5 2 3 5 2 4" xfId="23741"/>
    <cellStyle name="常规 12 2 2 4 3" xfId="23742"/>
    <cellStyle name="常规 11 5 2 3 5 3 2" xfId="23743"/>
    <cellStyle name="常规 11 5 2 3 5 4" xfId="23744"/>
    <cellStyle name="汇总 5 2 2 4 2" xfId="23745"/>
    <cellStyle name="好 5 2 3 6" xfId="23746"/>
    <cellStyle name="常规 11 5 2 3 6" xfId="23747"/>
    <cellStyle name="汇总 2 2 2 8 4 2" xfId="23748"/>
    <cellStyle name="汇总 2 2" xfId="23749"/>
    <cellStyle name="常规 11 5 2 3 6 2" xfId="23750"/>
    <cellStyle name="汇总 2 2 2" xfId="23751"/>
    <cellStyle name="好 5 2 4 4" xfId="23752"/>
    <cellStyle name="汇总 2 2 2 2" xfId="23753"/>
    <cellStyle name="常规 3 2 5 3 5" xfId="23754"/>
    <cellStyle name="常规 2 2 3 2 6 3" xfId="23755"/>
    <cellStyle name="汇总 8" xfId="23756"/>
    <cellStyle name="常规 2 14 2 5" xfId="23757"/>
    <cellStyle name="常规 11 5 2 3 6 2 2" xfId="23758"/>
    <cellStyle name="常规 12 2 3 3 3" xfId="23759"/>
    <cellStyle name="常规 11 5 2 3 6 3" xfId="23760"/>
    <cellStyle name="汇总 2 2 3" xfId="23761"/>
    <cellStyle name="好 5 2 4 5" xfId="23762"/>
    <cellStyle name="常规 11 5 2 3 7" xfId="23763"/>
    <cellStyle name="汇总 2 3" xfId="23764"/>
    <cellStyle name="常规 11 5 2 3 7 2" xfId="23765"/>
    <cellStyle name="汇总 2 3 2" xfId="23766"/>
    <cellStyle name="好 5 2 5 4" xfId="23767"/>
    <cellStyle name="常规 11 5 2 4" xfId="23768"/>
    <cellStyle name="常规 11 5 2 4 2" xfId="23769"/>
    <cellStyle name="常规 11 5 2 4 2 2" xfId="23770"/>
    <cellStyle name="常规 11 5 2 4 2 2 2 2 2" xfId="23771"/>
    <cellStyle name="常规 11 5 3 2 2" xfId="23772"/>
    <cellStyle name="常规 11 5 2 4 2 2 2 3" xfId="23773"/>
    <cellStyle name="常规 11 5 2 4 2 2 3 2" xfId="23774"/>
    <cellStyle name="常规 11 5 2 4 2 2 5" xfId="23775"/>
    <cellStyle name="常规 11 5 2 4 2 3" xfId="23776"/>
    <cellStyle name="常规 11 5 2 4 2 4" xfId="23777"/>
    <cellStyle name="常规 11 5 2 4 2 6" xfId="23778"/>
    <cellStyle name="常规 11 5 2 4 3" xfId="23779"/>
    <cellStyle name="常规 11 5 2 4 3 2" xfId="23780"/>
    <cellStyle name="常规 11 5 2 4 3 2 2 2" xfId="23781"/>
    <cellStyle name="常规 11 6 3 2 2" xfId="23782"/>
    <cellStyle name="常规 11 5 2 4 3 2 2 3" xfId="23783"/>
    <cellStyle name="输入 2 2 2 2 6 3 2" xfId="23784"/>
    <cellStyle name="常规 11 5 2 4 3 2 2 4" xfId="23785"/>
    <cellStyle name="输入 2 2 2 2 6 3 3" xfId="23786"/>
    <cellStyle name="常规 16 4 3 2" xfId="23787"/>
    <cellStyle name="常规 21 4 3 2" xfId="23788"/>
    <cellStyle name="常规 11 6 3 2 3" xfId="23789"/>
    <cellStyle name="常规 3 2 4 2 2 2 2 2" xfId="23790"/>
    <cellStyle name="常规 11 5 2 4 3 2 3 2" xfId="23791"/>
    <cellStyle name="常规 3 2 4 2 2 2 3" xfId="23792"/>
    <cellStyle name="常规 11 5 2 4 3 2 4" xfId="23793"/>
    <cellStyle name="常规 11 5 2 4 3 3" xfId="23794"/>
    <cellStyle name="常规 3 2 4 2 2 3 2" xfId="23795"/>
    <cellStyle name="常规 11 5 2 4 3 3 3" xfId="23796"/>
    <cellStyle name="检查单元格 4 5 2 2" xfId="23797"/>
    <cellStyle name="常规 3 2 4 2 2 3 3" xfId="23798"/>
    <cellStyle name="常规 11 5 2 4 3 3 4" xfId="23799"/>
    <cellStyle name="检查单元格 4 5 2 3" xfId="23800"/>
    <cellStyle name="常规 11 5 2 4 3 4" xfId="23801"/>
    <cellStyle name="汇总 5 2 3 2 2" xfId="23802"/>
    <cellStyle name="汇总 5 2 3 2 2 2" xfId="23803"/>
    <cellStyle name="警告文本 5 2 3 2 3" xfId="23804"/>
    <cellStyle name="常规 11 5 2 4 3 4 2" xfId="23805"/>
    <cellStyle name="常规 11 5 2 4 3 5" xfId="23806"/>
    <cellStyle name="汇总 5 2 3 2 3" xfId="23807"/>
    <cellStyle name="常规 11 5 2 4 3 6" xfId="23808"/>
    <cellStyle name="汇总 5 2 3 2 4" xfId="23809"/>
    <cellStyle name="常规 11 5 2 4 4" xfId="23810"/>
    <cellStyle name="常规 11 5 2 4 4 2" xfId="23811"/>
    <cellStyle name="好 5 3 2 4" xfId="23812"/>
    <cellStyle name="常规 11 5 2 4 4 2 2 2" xfId="23813"/>
    <cellStyle name="常规 11 5 2 4 4 2 4" xfId="23814"/>
    <cellStyle name="常规 11 5 2 4 4 3" xfId="23815"/>
    <cellStyle name="好 5 3 2 5" xfId="23816"/>
    <cellStyle name="常规 11 5 2 4 4 5" xfId="23817"/>
    <cellStyle name="汇总 5 2 3 3 3" xfId="23818"/>
    <cellStyle name="输出 2 4 2 4 3 2 2 2" xfId="23819"/>
    <cellStyle name="常规 11 5 2 4 5" xfId="23820"/>
    <cellStyle name="常规 11 5 2 4 5 2" xfId="23821"/>
    <cellStyle name="好 5 3 3 4" xfId="23822"/>
    <cellStyle name="常规 11 5 2 4 5 3" xfId="23823"/>
    <cellStyle name="常规 11 5 2 4 5 4" xfId="23824"/>
    <cellStyle name="汇总 5 2 3 4 2" xfId="23825"/>
    <cellStyle name="常规 11 5 2 4 6" xfId="23826"/>
    <cellStyle name="汇总 3 2" xfId="23827"/>
    <cellStyle name="常规 11 5 2 4 6 2" xfId="23828"/>
    <cellStyle name="汇总 3 2 2" xfId="23829"/>
    <cellStyle name="常规 11 5 2 4 7" xfId="23830"/>
    <cellStyle name="汇总 3 3" xfId="23831"/>
    <cellStyle name="常规 11 5 2 5" xfId="23832"/>
    <cellStyle name="常规 2 2 2 2 2 2 2 2 2" xfId="23833"/>
    <cellStyle name="常规 11 5 2 5 2" xfId="23834"/>
    <cellStyle name="常规 2 2 2 2 2 2 2 2 2 2" xfId="23835"/>
    <cellStyle name="常规 11 5 2 5 2 2" xfId="23836"/>
    <cellStyle name="常规 2 2 2 2 2 2 2 2 2 2 2" xfId="23837"/>
    <cellStyle name="常规 5 2 10 2" xfId="23838"/>
    <cellStyle name="常规 11 5 2 5 2 2 2 2" xfId="23839"/>
    <cellStyle name="常规 5 2 12" xfId="23840"/>
    <cellStyle name="常规 11 5 2 5 2 2 4" xfId="23841"/>
    <cellStyle name="常规 11 5 2 5 2 3" xfId="23842"/>
    <cellStyle name="常规 11 5 2 5 2 4" xfId="23843"/>
    <cellStyle name="常规 11 5 2 5 3" xfId="23844"/>
    <cellStyle name="常规 2 2 2 2 2 2 2 2 2 3" xfId="23845"/>
    <cellStyle name="常规 11 5 2 5 3 2" xfId="23846"/>
    <cellStyle name="常规 11 5 2 5 3 3" xfId="23847"/>
    <cellStyle name="常规 11 5 2 5 3 4" xfId="23848"/>
    <cellStyle name="汇总 5 2 4 2 2" xfId="23849"/>
    <cellStyle name="常规 11 5 2 5 4" xfId="23850"/>
    <cellStyle name="常规 2 2 2 2 2 2 2 2 2 4" xfId="23851"/>
    <cellStyle name="常规 11 5 2 5 4 2" xfId="23852"/>
    <cellStyle name="好 5 4 2 4" xfId="23853"/>
    <cellStyle name="常规 11 5 2 5 5" xfId="23854"/>
    <cellStyle name="常规 11 5 2 5 6" xfId="23855"/>
    <cellStyle name="汇总 4 2" xfId="23856"/>
    <cellStyle name="常规 11 5 2 6" xfId="23857"/>
    <cellStyle name="常规 2 2 2 2 2 2 2 2 3" xfId="23858"/>
    <cellStyle name="常规 11 5 2 6 2" xfId="23859"/>
    <cellStyle name="常规 2 2 2 2 2 2 2 2 3 2" xfId="23860"/>
    <cellStyle name="常规 11 5 2 6 2 2" xfId="23861"/>
    <cellStyle name="强调文字颜色 3 2 2 2 2 2 2" xfId="23862"/>
    <cellStyle name="常规 11 5 2 6 2 3" xfId="23863"/>
    <cellStyle name="常规 25 2 3 6" xfId="23864"/>
    <cellStyle name="常规 30 2 3 6" xfId="23865"/>
    <cellStyle name="强调文字颜色 3 2 2 2 2 2 2 2" xfId="23866"/>
    <cellStyle name="常规 11 5 2 6 2 3 2" xfId="23867"/>
    <cellStyle name="输入 2 5 12" xfId="23868"/>
    <cellStyle name="强调文字颜色 3 2 2 2 2 2 3" xfId="23869"/>
    <cellStyle name="常规 11 5 2 6 2 4" xfId="23870"/>
    <cellStyle name="常规 11 5 2 6 3 2" xfId="23871"/>
    <cellStyle name="常规 2 3 11 3" xfId="23872"/>
    <cellStyle name="强调文字颜色 6 4 2 5" xfId="23873"/>
    <cellStyle name="常规 11 5 2 6 3 2 2" xfId="23874"/>
    <cellStyle name="强调文字颜色 3 2 2 2 2 3 2" xfId="23875"/>
    <cellStyle name="常规 11 5 2 6 3 3" xfId="23876"/>
    <cellStyle name="汇总 5 2 5 2 2" xfId="23877"/>
    <cellStyle name="强调文字颜色 3 2 2 2 2 3 3" xfId="23878"/>
    <cellStyle name="常规 11 5 2 6 3 4" xfId="23879"/>
    <cellStyle name="计算 2 5 2 2 2 2" xfId="23880"/>
    <cellStyle name="强调文字颜色 1 4 7 2" xfId="23881"/>
    <cellStyle name="常规 2 2 4 3 2 2" xfId="23882"/>
    <cellStyle name="常规 11 5 2 6 4" xfId="23883"/>
    <cellStyle name="常规 11 5 2 6 4 2" xfId="23884"/>
    <cellStyle name="常规 11 5 2 6 5" xfId="23885"/>
    <cellStyle name="常规 3 2 5 3 2 2" xfId="23886"/>
    <cellStyle name="常规 11 5 2 6 6" xfId="23887"/>
    <cellStyle name="汇总 5 2" xfId="23888"/>
    <cellStyle name="常规 2 14 2 2 2" xfId="23889"/>
    <cellStyle name="常规 11 5 2 7" xfId="23890"/>
    <cellStyle name="常规 2 2 2 2 2 2 2 2 4" xfId="23891"/>
    <cellStyle name="常规 11 5 2 7 2" xfId="23892"/>
    <cellStyle name="常规 11 5 2 7 2 2" xfId="23893"/>
    <cellStyle name="常规 11 5 2 7 2 3" xfId="23894"/>
    <cellStyle name="强调文字颜色 3 2 2 2 3 2 2" xfId="23895"/>
    <cellStyle name="常规 11 5 2 7 2 4" xfId="23896"/>
    <cellStyle name="强调文字颜色 3 2 2 2 3 2 3" xfId="23897"/>
    <cellStyle name="常规 11 5 2 7 3" xfId="23898"/>
    <cellStyle name="汇总 2 2 3 2 5 3 2 2" xfId="23899"/>
    <cellStyle name="常规 11 5 2 7 3 2" xfId="23900"/>
    <cellStyle name="常规 11 5 2 7 4" xfId="23901"/>
    <cellStyle name="常规 11 5 2 8" xfId="23902"/>
    <cellStyle name="常规 2 2 2 2 2 2 2 2 5" xfId="23903"/>
    <cellStyle name="常规 11 5 2 9" xfId="23904"/>
    <cellStyle name="好 3 2 2 4 2" xfId="23905"/>
    <cellStyle name="常规 11 5 3 2 2 2" xfId="23906"/>
    <cellStyle name="输出 2 8 2 3" xfId="23907"/>
    <cellStyle name="强调文字颜色 2 2 2 6 4" xfId="23908"/>
    <cellStyle name="常规 11 5 3 2 2 2 3 2" xfId="23909"/>
    <cellStyle name="常规 11 5 3 2 2 3" xfId="23910"/>
    <cellStyle name="输出 2 8 2 4" xfId="23911"/>
    <cellStyle name="常规 11 5 3 2 2 3 4" xfId="23912"/>
    <cellStyle name="常规 11 5 3 2 2 4" xfId="23913"/>
    <cellStyle name="输出 2 8 2 5" xfId="23914"/>
    <cellStyle name="常规 11 5 3 2 2 5" xfId="23915"/>
    <cellStyle name="常规 11 5 3 2 2 6" xfId="23916"/>
    <cellStyle name="常规 11 5 3 2 3 2" xfId="23917"/>
    <cellStyle name="输出 2 8 3 3" xfId="23918"/>
    <cellStyle name="常规 11 5 3 2 3 2 2 4" xfId="23919"/>
    <cellStyle name="常规 11 5 3 2 3 3 4" xfId="23920"/>
    <cellStyle name="常规 11 5 3 2 3 4" xfId="23921"/>
    <cellStyle name="输出 2 8 3 5" xfId="23922"/>
    <cellStyle name="常规 11 5 3 2 3 5" xfId="23923"/>
    <cellStyle name="常规 11 5 3 2 4" xfId="23924"/>
    <cellStyle name="常规 11 5 3 2 4 2" xfId="23925"/>
    <cellStyle name="常规 2 7 2 3" xfId="23926"/>
    <cellStyle name="输出 2 8 4 3" xfId="23927"/>
    <cellStyle name="常规 11 5 3 2 4 3" xfId="23928"/>
    <cellStyle name="常规 2 7 2 4" xfId="23929"/>
    <cellStyle name="输出 2 8 4 4" xfId="23930"/>
    <cellStyle name="常规 29 3 2 3 2" xfId="23931"/>
    <cellStyle name="常规 11 5 3 2 5" xfId="23932"/>
    <cellStyle name="常规 11 5 3 2 5 2" xfId="23933"/>
    <cellStyle name="常规 2 7 3 3" xfId="23934"/>
    <cellStyle name="强调文字颜色 1 5 3 3 2 2" xfId="23935"/>
    <cellStyle name="常规 2 2 2 2 2 2 2 3" xfId="23936"/>
    <cellStyle name="常规 11 5 3 2 5 2 2" xfId="23937"/>
    <cellStyle name="常规 2 7 3 3 2" xfId="23938"/>
    <cellStyle name="警告文本 4 4 6" xfId="23939"/>
    <cellStyle name="常规 11 5 3 2 5 3" xfId="23940"/>
    <cellStyle name="常规 2 7 3 4" xfId="23941"/>
    <cellStyle name="常规 11 5 3 2 5 4" xfId="23942"/>
    <cellStyle name="常规 2 7 3 5" xfId="23943"/>
    <cellStyle name="常规 11 5 3 2 6" xfId="23944"/>
    <cellStyle name="常规 11 5 3 2 6 2" xfId="23945"/>
    <cellStyle name="常规 2 7 4 3" xfId="23946"/>
    <cellStyle name="常规 11 5 3 2 7" xfId="23947"/>
    <cellStyle name="常规 11 5 3 2 8" xfId="23948"/>
    <cellStyle name="常规 11 5 3 3 2 2" xfId="23949"/>
    <cellStyle name="输出 2 9 2 3" xfId="23950"/>
    <cellStyle name="常规 11 5 3 3 2 3" xfId="23951"/>
    <cellStyle name="输出 2 9 2 4" xfId="23952"/>
    <cellStyle name="常规 11 5 3 3 2 4" xfId="23953"/>
    <cellStyle name="输出 2 9 2 5" xfId="23954"/>
    <cellStyle name="计算 7 2 2 2 2" xfId="23955"/>
    <cellStyle name="常规 11 5 3 3 2 5" xfId="23956"/>
    <cellStyle name="常规 11 5 3 3 3" xfId="23957"/>
    <cellStyle name="常规 11 5 3 3 3 2" xfId="23958"/>
    <cellStyle name="输出 2 9 3 3" xfId="23959"/>
    <cellStyle name="常规 11 5 3 3 3 3" xfId="23960"/>
    <cellStyle name="输出 2 9 3 4" xfId="23961"/>
    <cellStyle name="常规 11 5 3 3 4" xfId="23962"/>
    <cellStyle name="常规 11 5 3 3 4 2" xfId="23963"/>
    <cellStyle name="常规 2 8 2 3" xfId="23964"/>
    <cellStyle name="输出 2 9 4 3" xfId="23965"/>
    <cellStyle name="输入 2 2 3" xfId="23966"/>
    <cellStyle name="好 6 2 2 4" xfId="23967"/>
    <cellStyle name="常规 11 5 3 3 5" xfId="23968"/>
    <cellStyle name="汇总 5 2 3 3 2 2 2 2" xfId="23969"/>
    <cellStyle name="常规 11 5 3 3 6" xfId="23970"/>
    <cellStyle name="常规 11 5 3 4 2" xfId="23971"/>
    <cellStyle name="常规 11 5 3 4 2 2" xfId="23972"/>
    <cellStyle name="常规 14 4 4" xfId="23973"/>
    <cellStyle name="常规 11 5 3 4 2 2 3" xfId="23974"/>
    <cellStyle name="常规 11 5 3 4 2 4" xfId="23975"/>
    <cellStyle name="常规 11 5 3 4 3" xfId="23976"/>
    <cellStyle name="常规 11 5 3 4 3 2" xfId="23977"/>
    <cellStyle name="常规 11 5 3 4 3 3" xfId="23978"/>
    <cellStyle name="常规 11 5 3 4 3 4" xfId="23979"/>
    <cellStyle name="汇总 5 3 3 2 2" xfId="23980"/>
    <cellStyle name="常规 11 5 3 4 4" xfId="23981"/>
    <cellStyle name="常规 11 5 3 4 4 2" xfId="23982"/>
    <cellStyle name="常规 2 9 2 3" xfId="23983"/>
    <cellStyle name="输入 3 2 3" xfId="23984"/>
    <cellStyle name="好 6 3 2 4" xfId="23985"/>
    <cellStyle name="常规 11 5 3 4 5" xfId="23986"/>
    <cellStyle name="常规 11 5 3 5 2" xfId="23987"/>
    <cellStyle name="常规 2 2 2 2 2 2 2 3 2 2" xfId="23988"/>
    <cellStyle name="常规 11 5 3 5 2 2" xfId="23989"/>
    <cellStyle name="常规 11 5 3 5 2 4" xfId="23990"/>
    <cellStyle name="常规 11 5 3 5 3" xfId="23991"/>
    <cellStyle name="常规 11 5 3 5 3 2" xfId="23992"/>
    <cellStyle name="常规 11 5 3 5 4" xfId="23993"/>
    <cellStyle name="输入 2 3 4 2 2 2" xfId="23994"/>
    <cellStyle name="常规 11 5 3 5 5" xfId="23995"/>
    <cellStyle name="输入 2 3 4 2 2 3" xfId="23996"/>
    <cellStyle name="常规 11 5 3 6" xfId="23997"/>
    <cellStyle name="常规 2 2 2 2 2 2 2 3 3" xfId="23998"/>
    <cellStyle name="常规 11 5 3 6 2" xfId="23999"/>
    <cellStyle name="常规 11 5 3 6 2 2" xfId="24000"/>
    <cellStyle name="常规 11 5 3 6 3" xfId="24001"/>
    <cellStyle name="常规 11 5 3 6 4" xfId="24002"/>
    <cellStyle name="输入 2 3 4 2 3 2" xfId="24003"/>
    <cellStyle name="常规 11 5 3 7" xfId="24004"/>
    <cellStyle name="常规 2 2 2 2 2 2 2 3 4" xfId="24005"/>
    <cellStyle name="常规 11 5 3 7 2" xfId="24006"/>
    <cellStyle name="常规 11 5 3 7 3" xfId="24007"/>
    <cellStyle name="常规 11 5 3 8" xfId="24008"/>
    <cellStyle name="常规 11 5 3 9" xfId="24009"/>
    <cellStyle name="常规 11 5 4 2" xfId="24010"/>
    <cellStyle name="常规 11 5 4 2 2" xfId="24011"/>
    <cellStyle name="常规 11 5 4 2 2 2" xfId="24012"/>
    <cellStyle name="常规 11 5 4 2 2 2 2" xfId="24013"/>
    <cellStyle name="常规 11 5 4 2 2 2 2 2" xfId="24014"/>
    <cellStyle name="常规 11 5 4 2 2 2 2 2 2" xfId="24015"/>
    <cellStyle name="好 2 2 3 3" xfId="24016"/>
    <cellStyle name="常规 11 5 4 2 2 2 2 3" xfId="24017"/>
    <cellStyle name="常规 11 5 4 2 2 2 2 4" xfId="24018"/>
    <cellStyle name="汇总 2 2 2 2 3 3 2 2 2 2" xfId="24019"/>
    <cellStyle name="常规 11 5 4 2 2 2 3" xfId="24020"/>
    <cellStyle name="常规 11 5 4 2 2 2 3 2" xfId="24021"/>
    <cellStyle name="常规 11 5 4 2 2 3" xfId="24022"/>
    <cellStyle name="常规 11 5 4 2 2 3 2" xfId="24023"/>
    <cellStyle name="常规 11 5 4 2 2 3 2 2" xfId="24024"/>
    <cellStyle name="常规 11 5 4 2 2 3 3" xfId="24025"/>
    <cellStyle name="常规 2 4 10 2 2 2" xfId="24026"/>
    <cellStyle name="常规 11 5 4 2 2 4 2" xfId="24027"/>
    <cellStyle name="常规 11 5 4 2 3 2" xfId="24028"/>
    <cellStyle name="常规 3 10 2" xfId="24029"/>
    <cellStyle name="常规 3 10 2 2" xfId="24030"/>
    <cellStyle name="注释 2 9 3 4" xfId="24031"/>
    <cellStyle name="常规 27 2 2 3" xfId="24032"/>
    <cellStyle name="常规 32 2 2 3" xfId="24033"/>
    <cellStyle name="常规 11 5 4 2 3 2 2" xfId="24034"/>
    <cellStyle name="常规 11 5 4 2 3 2 2 4" xfId="24035"/>
    <cellStyle name="常规 27 2 2 5" xfId="24036"/>
    <cellStyle name="输出 3 8 2" xfId="24037"/>
    <cellStyle name="常规 11 5 4 2 3 2 4" xfId="24038"/>
    <cellStyle name="常规 11 5 4 2 3 3" xfId="24039"/>
    <cellStyle name="常规 3 10 3" xfId="24040"/>
    <cellStyle name="常规 27 2 3 3" xfId="24041"/>
    <cellStyle name="常规 32 2 3 3" xfId="24042"/>
    <cellStyle name="常规 11 5 4 2 3 3 2" xfId="24043"/>
    <cellStyle name="常规 27 2 3 4" xfId="24044"/>
    <cellStyle name="常规 11 5 4 2 3 3 3" xfId="24045"/>
    <cellStyle name="常规 27 2 3 5" xfId="24046"/>
    <cellStyle name="输出 3 9 2" xfId="24047"/>
    <cellStyle name="常规 11 5 4 2 3 3 4" xfId="24048"/>
    <cellStyle name="常规 2 4 10 3 2" xfId="24049"/>
    <cellStyle name="注释 2 3 2 3" xfId="24050"/>
    <cellStyle name="常规 11 5 4 2 3 4" xfId="24051"/>
    <cellStyle name="常规 3 10 4" xfId="24052"/>
    <cellStyle name="常规 27 2 4 3" xfId="24053"/>
    <cellStyle name="常规 11 5 4 2 3 4 2" xfId="24054"/>
    <cellStyle name="常规 11 5 4 2 4" xfId="24055"/>
    <cellStyle name="常规 3 11" xfId="24056"/>
    <cellStyle name="计算 3 3 2 3 2" xfId="24057"/>
    <cellStyle name="常规 3 11 2" xfId="24058"/>
    <cellStyle name="常规 11 5 4 2 4 2" xfId="24059"/>
    <cellStyle name="常规 3 7 2 3" xfId="24060"/>
    <cellStyle name="常规 3 11 2 2" xfId="24061"/>
    <cellStyle name="常规 27 3 2 3" xfId="24062"/>
    <cellStyle name="常规 32 3 2 3" xfId="24063"/>
    <cellStyle name="常规 11 5 4 2 4 2 2" xfId="24064"/>
    <cellStyle name="常规 3 11 2 3" xfId="24065"/>
    <cellStyle name="常规 27 3 2 4" xfId="24066"/>
    <cellStyle name="常规 32 3 2 4" xfId="24067"/>
    <cellStyle name="常规 11 5 4 2 4 2 3" xfId="24068"/>
    <cellStyle name="常规 11 5 4 2 4 3" xfId="24069"/>
    <cellStyle name="常规 3 11 3" xfId="24070"/>
    <cellStyle name="常规 11 5 4 2 4 4" xfId="24071"/>
    <cellStyle name="常规 3 11 4" xfId="24072"/>
    <cellStyle name="常规 3 12 3" xfId="24073"/>
    <cellStyle name="常规 11 5 4 2 5 3" xfId="24074"/>
    <cellStyle name="链接单元格 5 2 7" xfId="24075"/>
    <cellStyle name="常规 11 5 4 2 6" xfId="24076"/>
    <cellStyle name="常规 3 13" xfId="24077"/>
    <cellStyle name="常规 3 13 2" xfId="24078"/>
    <cellStyle name="常规 11 5 4 2 6 2" xfId="24079"/>
    <cellStyle name="链接单元格 5 3 6" xfId="24080"/>
    <cellStyle name="常规 11 5 4 2 8" xfId="24081"/>
    <cellStyle name="常规 3 15" xfId="24082"/>
    <cellStyle name="检查单元格 4 4 2 2 3" xfId="24083"/>
    <cellStyle name="常规 11 5 4 3 2" xfId="24084"/>
    <cellStyle name="常规 11 5 4 3 2 2" xfId="24085"/>
    <cellStyle name="常规 11 5 4 3 2 3" xfId="24086"/>
    <cellStyle name="常规 11 5 4 3 2 4" xfId="24087"/>
    <cellStyle name="计算 7 3 2 2 2" xfId="24088"/>
    <cellStyle name="常规 11 5 4 3 3" xfId="24089"/>
    <cellStyle name="常规 11 5 4 3 3 2" xfId="24090"/>
    <cellStyle name="常规 11 5 4 3 3 3" xfId="24091"/>
    <cellStyle name="常规 11 5 4 3 4" xfId="24092"/>
    <cellStyle name="计算 3 3 2 4 2" xfId="24093"/>
    <cellStyle name="常规 11 5 4 3 5" xfId="24094"/>
    <cellStyle name="常规 11 5 4 4 2 2" xfId="24095"/>
    <cellStyle name="常规 11 5 4 4 3" xfId="24096"/>
    <cellStyle name="常规 11 5 4 4 3 2" xfId="24097"/>
    <cellStyle name="常规 11 5 4 4 3 3" xfId="24098"/>
    <cellStyle name="常规 11 5 4 5" xfId="24099"/>
    <cellStyle name="常规 2 2 2 2 2 2 2 4 2" xfId="24100"/>
    <cellStyle name="常规 11 5 4 5 3" xfId="24101"/>
    <cellStyle name="常规 11 5 4 5 4" xfId="24102"/>
    <cellStyle name="输入 2 3 4 3 2 2" xfId="24103"/>
    <cellStyle name="常规 11 5 4 6" xfId="24104"/>
    <cellStyle name="常规 11 5 4 6 3" xfId="24105"/>
    <cellStyle name="常规 11 5 4 7" xfId="24106"/>
    <cellStyle name="常规 12 9" xfId="24107"/>
    <cellStyle name="常规 11 5 4 7 2" xfId="24108"/>
    <cellStyle name="常规 11 5 4 8" xfId="24109"/>
    <cellStyle name="常规 11 5 4 9" xfId="24110"/>
    <cellStyle name="常规 11 5 5 2" xfId="24111"/>
    <cellStyle name="常规 11 5 5 2 2" xfId="24112"/>
    <cellStyle name="常规 11 5 5 2 2 2" xfId="24113"/>
    <cellStyle name="常规 11 5 5 2 2 2 2" xfId="24114"/>
    <cellStyle name="常规 11 5 5 2 2 2 3" xfId="24115"/>
    <cellStyle name="常规 11 5 5 2 2 3" xfId="24116"/>
    <cellStyle name="常规 11 5 5 2 2 4" xfId="24117"/>
    <cellStyle name="常规 11 5 5 2 3" xfId="24118"/>
    <cellStyle name="常规 8 10" xfId="24119"/>
    <cellStyle name="常规 11 5 5 2 3 2" xfId="24120"/>
    <cellStyle name="常规 8 10 2" xfId="24121"/>
    <cellStyle name="常规 11 5 5 2 3 3" xfId="24122"/>
    <cellStyle name="常规 11 5 5 2 4" xfId="24123"/>
    <cellStyle name="常规 8 11" xfId="24124"/>
    <cellStyle name="计算 3 3 3 3 2" xfId="24125"/>
    <cellStyle name="常规 11 5 5 3" xfId="24126"/>
    <cellStyle name="常规 11 5 5 3 2" xfId="24127"/>
    <cellStyle name="常规 11 5 5 3 2 2" xfId="24128"/>
    <cellStyle name="常规 11 5 5 3 2 2 3" xfId="24129"/>
    <cellStyle name="常规 11 5 5 3 2 3" xfId="24130"/>
    <cellStyle name="常规 11 5 5 3 2 4" xfId="24131"/>
    <cellStyle name="常规 11 5 5 3 3 3" xfId="24132"/>
    <cellStyle name="常规 11 5 6 2" xfId="24133"/>
    <cellStyle name="常规 2 5 8 2 4" xfId="24134"/>
    <cellStyle name="常规 11 5 6 2 2" xfId="24135"/>
    <cellStyle name="常规 2 3 9 2" xfId="24136"/>
    <cellStyle name="常规 11 5 6 2 2 3" xfId="24137"/>
    <cellStyle name="常规 11 5 6 2 3" xfId="24138"/>
    <cellStyle name="常规 11 5 6 2 4" xfId="24139"/>
    <cellStyle name="常规 11 5 6 3" xfId="24140"/>
    <cellStyle name="常规 11 5 6 3 2" xfId="24141"/>
    <cellStyle name="常规 11 5 7" xfId="24142"/>
    <cellStyle name="常规 11 5 7 2" xfId="24143"/>
    <cellStyle name="常规 11 5 7 2 2" xfId="24144"/>
    <cellStyle name="常规 11 5 7 2 2 3" xfId="24145"/>
    <cellStyle name="常规 11 5 7 2 3" xfId="24146"/>
    <cellStyle name="常规 11 5 7 2 4" xfId="24147"/>
    <cellStyle name="解释性文本 2 2 3 3 2 2" xfId="24148"/>
    <cellStyle name="常规 11 5 7 3" xfId="24149"/>
    <cellStyle name="常规 11 5 8" xfId="24150"/>
    <cellStyle name="注释 2 2 3 2 2 2" xfId="24151"/>
    <cellStyle name="常规 11 5 8 2" xfId="24152"/>
    <cellStyle name="注释 2 2 3 2 2 2 2" xfId="24153"/>
    <cellStyle name="常规 11 5 8 2 2" xfId="24154"/>
    <cellStyle name="注释 2 2 3 2 2 2 2 2" xfId="24155"/>
    <cellStyle name="警告文本 3 2 4 3" xfId="24156"/>
    <cellStyle name="常规 11 5 8 2 3" xfId="24157"/>
    <cellStyle name="注释 2 2 3 2 2 2 2 3" xfId="24158"/>
    <cellStyle name="警告文本 3 2 4 4" xfId="24159"/>
    <cellStyle name="常规 11 5 8 3" xfId="24160"/>
    <cellStyle name="注释 2 2 3 2 2 2 3" xfId="24161"/>
    <cellStyle name="常规 11 6 2 2" xfId="24162"/>
    <cellStyle name="常规 2 6 4 2 4" xfId="24163"/>
    <cellStyle name="输出 2 7 6 2 4" xfId="24164"/>
    <cellStyle name="常规 11 6 2 2 2" xfId="24165"/>
    <cellStyle name="常规 11 6 2 2 2 2 3" xfId="24166"/>
    <cellStyle name="强调文字颜色 1 3 2 8" xfId="24167"/>
    <cellStyle name="常规 11 6 2 2 2 3 2" xfId="24168"/>
    <cellStyle name="常规 11 6 2 2 2 3 3" xfId="24169"/>
    <cellStyle name="常规 11 6 2 2 2 4" xfId="24170"/>
    <cellStyle name="警告文本 2 2 3 3 2" xfId="24171"/>
    <cellStyle name="常规 11 6 2 2 2 5" xfId="24172"/>
    <cellStyle name="常规 2 6 4 2 5" xfId="24173"/>
    <cellStyle name="输入 3 2 2 2 2" xfId="24174"/>
    <cellStyle name="常规 2 9 2 2 2 2" xfId="24175"/>
    <cellStyle name="常规 16 3 3 2" xfId="24176"/>
    <cellStyle name="常规 21 3 3 2" xfId="24177"/>
    <cellStyle name="常规 11 6 2 2 3" xfId="24178"/>
    <cellStyle name="常规 11 6 2 2 3 2 3" xfId="24179"/>
    <cellStyle name="强调文字颜色 1 4 2 8" xfId="24180"/>
    <cellStyle name="常规 11 6 2 2 3 3 3" xfId="24181"/>
    <cellStyle name="常规 11 6 2 2 3 4" xfId="24182"/>
    <cellStyle name="警告文本 2 2 3 4 2" xfId="24183"/>
    <cellStyle name="常规 11 6 2 2 3 5" xfId="24184"/>
    <cellStyle name="输出 3 2 4 4 2" xfId="24185"/>
    <cellStyle name="常规 16 3 3 3" xfId="24186"/>
    <cellStyle name="常规 21 3 3 3" xfId="24187"/>
    <cellStyle name="常规 11 6 2 2 4" xfId="24188"/>
    <cellStyle name="强调文字颜色 1 4 2 2 2 5" xfId="24189"/>
    <cellStyle name="常规 11 6 2 2 4 2 3" xfId="24190"/>
    <cellStyle name="强调文字颜色 1 5 2 8" xfId="24191"/>
    <cellStyle name="常规 7 2 6 2" xfId="24192"/>
    <cellStyle name="常规 11 6 2 2 4 4" xfId="24193"/>
    <cellStyle name="常规 11 6 2 2 5" xfId="24194"/>
    <cellStyle name="常规 11 6 2 2 5 2" xfId="24195"/>
    <cellStyle name="常规 11 6 2 2 6" xfId="24196"/>
    <cellStyle name="常规 11 6 2 3" xfId="24197"/>
    <cellStyle name="常规 11 6 2 3 2" xfId="24198"/>
    <cellStyle name="常规 16 3 4 2" xfId="24199"/>
    <cellStyle name="常规 21 3 4 2" xfId="24200"/>
    <cellStyle name="常规 11 6 2 3 3" xfId="24201"/>
    <cellStyle name="常规 11 6 2 3 4" xfId="24202"/>
    <cellStyle name="常规 11 6 2 3 5" xfId="24203"/>
    <cellStyle name="常规 11 6 2 4" xfId="24204"/>
    <cellStyle name="常规 11 6 2 4 2" xfId="24205"/>
    <cellStyle name="常规 11 6 2 4 3" xfId="24206"/>
    <cellStyle name="常规 11 6 2 4 3 2" xfId="24207"/>
    <cellStyle name="常规 11 6 2 4 3 3" xfId="24208"/>
    <cellStyle name="常规 11 6 2 4 4" xfId="24209"/>
    <cellStyle name="常规 11 6 2 4 5" xfId="24210"/>
    <cellStyle name="常规 11 6 2 5" xfId="24211"/>
    <cellStyle name="常规 2 2 2 2 2 2 3 2 2" xfId="24212"/>
    <cellStyle name="常规 11 6 2 5 4" xfId="24213"/>
    <cellStyle name="常规 11 6 2 6" xfId="24214"/>
    <cellStyle name="常规 2 2 2 2 2 2 3 2 3" xfId="24215"/>
    <cellStyle name="常规 11 6 2 6 2" xfId="24216"/>
    <cellStyle name="链接单元格 2 5 2 3" xfId="24217"/>
    <cellStyle name="常规 2 4 4 10" xfId="24218"/>
    <cellStyle name="常规 11 6 2 6 3" xfId="24219"/>
    <cellStyle name="常规 11 6 2 7" xfId="24220"/>
    <cellStyle name="常规 11 6 2 7 2" xfId="24221"/>
    <cellStyle name="常规 11 6 3" xfId="24222"/>
    <cellStyle name="常规 11 6 3 2" xfId="24223"/>
    <cellStyle name="汇总 2 2 2 2 4 2 2 2 2 2" xfId="24224"/>
    <cellStyle name="常规 11 6 3 2 2 2 3" xfId="24225"/>
    <cellStyle name="常规 11 6 3 2 2 3 2" xfId="24226"/>
    <cellStyle name="常规 11 6 3 2 2 3 3" xfId="24227"/>
    <cellStyle name="常规 11 6 3 2 2 4" xfId="24228"/>
    <cellStyle name="警告文本 2 3 3 3 2" xfId="24229"/>
    <cellStyle name="常规 11 6 3 2 2 5" xfId="24230"/>
    <cellStyle name="常规 11 6 3 2 3 2 3" xfId="24231"/>
    <cellStyle name="输入 2 2 2 2 2 4 3" xfId="24232"/>
    <cellStyle name="常规 11 6 3 2 3 3 2" xfId="24233"/>
    <cellStyle name="输入 2 2 2 2 2 5 2" xfId="24234"/>
    <cellStyle name="常规 11 6 3 2 3 3 3" xfId="24235"/>
    <cellStyle name="警告文本 2 3 3 4 2" xfId="24236"/>
    <cellStyle name="常规 11 6 3 2 3 5" xfId="24237"/>
    <cellStyle name="输入 2 2 2 2 2 7" xfId="24238"/>
    <cellStyle name="常规 11 6 3 2 4" xfId="24239"/>
    <cellStyle name="输出 3 2 5 4 2" xfId="24240"/>
    <cellStyle name="常规 11 6 3 2 5" xfId="24241"/>
    <cellStyle name="常规 11 6 3 2 5 2" xfId="24242"/>
    <cellStyle name="输入 2 2 2 2 4 4" xfId="24243"/>
    <cellStyle name="常规 11 6 3 2 5 3" xfId="24244"/>
    <cellStyle name="输入 2 2 2 2 4 5" xfId="24245"/>
    <cellStyle name="常规 11 6 3 2 6" xfId="24246"/>
    <cellStyle name="常规 11 6 3 3 2" xfId="24247"/>
    <cellStyle name="常规 3 2 4 2 2 2 2 3" xfId="24248"/>
    <cellStyle name="输入 2 2 2 2 6 4 2" xfId="24249"/>
    <cellStyle name="常规 11 6 3 3 3" xfId="24250"/>
    <cellStyle name="常规 11 6 4" xfId="24251"/>
    <cellStyle name="常规 11 6 4 2" xfId="24252"/>
    <cellStyle name="汇总 2 2 2 2 4 3 2 2 2 2" xfId="24253"/>
    <cellStyle name="好 2 2 8 2 2" xfId="24254"/>
    <cellStyle name="常规 11 6 4 2 2 2 3" xfId="24255"/>
    <cellStyle name="常规 11 6 4 2 2 4" xfId="24256"/>
    <cellStyle name="常规 11 6 4 3" xfId="24257"/>
    <cellStyle name="检查单元格 2 6 2 2 2" xfId="24258"/>
    <cellStyle name="输入 2 2 2 2 7 4" xfId="24259"/>
    <cellStyle name="常规 11 6 4 3 2" xfId="24260"/>
    <cellStyle name="常规 11 6 4 3 5" xfId="24261"/>
    <cellStyle name="强调文字颜色 2 2 2 6 2 2" xfId="24262"/>
    <cellStyle name="常规 11 6 5" xfId="24263"/>
    <cellStyle name="常规 11 6 5 2" xfId="24264"/>
    <cellStyle name="汇总 5 2 3 2 2 2 3" xfId="24265"/>
    <cellStyle name="常规 11 6 5 2 2" xfId="24266"/>
    <cellStyle name="常规 11 6 5 2 2 2" xfId="24267"/>
    <cellStyle name="计算 2 2 5 3 2 2 2 2" xfId="24268"/>
    <cellStyle name="常规 11 6 5 3" xfId="24269"/>
    <cellStyle name="常规 11 6 6" xfId="24270"/>
    <cellStyle name="常规 11 6 6 2" xfId="24271"/>
    <cellStyle name="常规 11 6 6 2 2" xfId="24272"/>
    <cellStyle name="常规 11 6 6 3" xfId="24273"/>
    <cellStyle name="常规 11 6 7" xfId="24274"/>
    <cellStyle name="常规 11 6 7 2" xfId="24275"/>
    <cellStyle name="常规 11 6 7 3" xfId="24276"/>
    <cellStyle name="常规 11 6 8" xfId="24277"/>
    <cellStyle name="注释 2 2 3 2 3 2" xfId="24278"/>
    <cellStyle name="常规 11 6 8 2" xfId="24279"/>
    <cellStyle name="注释 2 2 3 2 3 2 2" xfId="24280"/>
    <cellStyle name="常规 11 6 8 3" xfId="24281"/>
    <cellStyle name="注释 2 2 3 2 3 2 3" xfId="24282"/>
    <cellStyle name="常规 11 8 10" xfId="24283"/>
    <cellStyle name="输入 2 4 2 6 5" xfId="24284"/>
    <cellStyle name="强调文字颜色 4 4 3 2 5" xfId="24285"/>
    <cellStyle name="汇总 2 2 5 8" xfId="24286"/>
    <cellStyle name="常规 2 3 2 6 3" xfId="24287"/>
    <cellStyle name="常规 11 8 2 2 2 4" xfId="24288"/>
    <cellStyle name="常规 2 3 2 7 2" xfId="24289"/>
    <cellStyle name="常规 11 8 2 2 3 3" xfId="24290"/>
    <cellStyle name="常规 2 3 3 6 3" xfId="24291"/>
    <cellStyle name="常规 11 8 2 3 2 4" xfId="24292"/>
    <cellStyle name="常规 11 8 2 3 4" xfId="24293"/>
    <cellStyle name="常规 3 3 2 5 2" xfId="24294"/>
    <cellStyle name="常规 11 8 2 7" xfId="24295"/>
    <cellStyle name="常规 2 5 2 6 2" xfId="24296"/>
    <cellStyle name="常规 11 8 4 2 2 3" xfId="24297"/>
    <cellStyle name="常规 11 8 4 2 4" xfId="24298"/>
    <cellStyle name="常规 3 3 4 4 2" xfId="24299"/>
    <cellStyle name="常规 11 8 4 3 3" xfId="24300"/>
    <cellStyle name="常规 11 8 6 3" xfId="24301"/>
    <cellStyle name="常规 11 8 8" xfId="24302"/>
    <cellStyle name="输入 2 12 3 2" xfId="24303"/>
    <cellStyle name="注释 2 2 3 2 5 2" xfId="24304"/>
    <cellStyle name="常规 11 9 6 2" xfId="24305"/>
    <cellStyle name="好 2 2 2 4 4" xfId="24306"/>
    <cellStyle name="注释 2 2 3 2 6 2" xfId="24307"/>
    <cellStyle name="计算 2 2 2 4 2 3" xfId="24308"/>
    <cellStyle name="常规 11 9 8" xfId="24309"/>
    <cellStyle name="常规 2 11 3 2 2" xfId="24310"/>
    <cellStyle name="好 4 2" xfId="24311"/>
    <cellStyle name="常规 3 2 2 4 2 2" xfId="24312"/>
    <cellStyle name="常规 12" xfId="24313"/>
    <cellStyle name="强调文字颜色 3 4 3 2 2" xfId="24314"/>
    <cellStyle name="计算 6 5 4" xfId="24315"/>
    <cellStyle name="注释 6 2 2" xfId="24316"/>
    <cellStyle name="常规 12 10" xfId="24317"/>
    <cellStyle name="输入 5 3 4 2 2" xfId="24318"/>
    <cellStyle name="注释 6 2 3" xfId="24319"/>
    <cellStyle name="常规 12 11" xfId="24320"/>
    <cellStyle name="好 4 2 2" xfId="24321"/>
    <cellStyle name="常规 3 2 2 4 2 2 2" xfId="24322"/>
    <cellStyle name="常规 2 11 3 2 2 2" xfId="24323"/>
    <cellStyle name="强调文字颜色 2 4 2 2 2 4" xfId="24324"/>
    <cellStyle name="常规 6 2 6 3" xfId="24325"/>
    <cellStyle name="常规 12 2" xfId="24326"/>
    <cellStyle name="强调文字颜色 3 4 3 2 2 2" xfId="24327"/>
    <cellStyle name="计算 6 5 4 2" xfId="24328"/>
    <cellStyle name="常规 12 2 2" xfId="24329"/>
    <cellStyle name="常规 12 2 2 2" xfId="24330"/>
    <cellStyle name="常规 12 2 2 2 2" xfId="24331"/>
    <cellStyle name="常规 2 2 3 2 4 4" xfId="24332"/>
    <cellStyle name="常规 12 2 2 2 2 2" xfId="24333"/>
    <cellStyle name="好 5 2 4 2 3" xfId="24334"/>
    <cellStyle name="常规 2 2 3 2 4 5" xfId="24335"/>
    <cellStyle name="常规 12 2 2 2 2 3" xfId="24336"/>
    <cellStyle name="常规 12 2 2 2 3" xfId="24337"/>
    <cellStyle name="常规 3 2 5 2 6" xfId="24338"/>
    <cellStyle name="常规 2 2 3 2 5 4" xfId="24339"/>
    <cellStyle name="常规 12 2 2 2 3 2" xfId="24340"/>
    <cellStyle name="常规 12 2 3 2 4" xfId="24341"/>
    <cellStyle name="好 5 2 3 3 2 2" xfId="24342"/>
    <cellStyle name="常规 12 2 2 2 4" xfId="24343"/>
    <cellStyle name="好 5 2 3 2 2 2" xfId="24344"/>
    <cellStyle name="常规 12 2 2 3" xfId="24345"/>
    <cellStyle name="常规 2 13 2 4 2" xfId="24346"/>
    <cellStyle name="常规 12 2 2 3 2 2" xfId="24347"/>
    <cellStyle name="检查单元格 5 7 2" xfId="24348"/>
    <cellStyle name="常规 2 13 2 4 3" xfId="24349"/>
    <cellStyle name="常规 12 2 2 3 2 3" xfId="24350"/>
    <cellStyle name="常规 12 2 2 4" xfId="24351"/>
    <cellStyle name="常规 12 2 2 4 2" xfId="24352"/>
    <cellStyle name="常规 12 2 2 4 2 2" xfId="24353"/>
    <cellStyle name="常规 12 2 2 4 4" xfId="24354"/>
    <cellStyle name="常规 2 3 2 2 3 2 2" xfId="24355"/>
    <cellStyle name="好 4 2 2 2 5" xfId="24356"/>
    <cellStyle name="常规 12 2 2 5" xfId="24357"/>
    <cellStyle name="常规 12 2 2 5 2" xfId="24358"/>
    <cellStyle name="常规 12 2 2 5 2 2" xfId="24359"/>
    <cellStyle name="常规 12 2 2 5 2 3" xfId="24360"/>
    <cellStyle name="常规 12 2 2 5 3" xfId="24361"/>
    <cellStyle name="常规 2 3 2 2 3 2 3" xfId="24362"/>
    <cellStyle name="输出 2 3 2 7 2 2 2" xfId="24363"/>
    <cellStyle name="常规 12 2 2 6" xfId="24364"/>
    <cellStyle name="常规 12 2 2 6 2" xfId="24365"/>
    <cellStyle name="常规 12 2 2 7" xfId="24366"/>
    <cellStyle name="汇总 2 2 2 2 8 2 2 2 2" xfId="24367"/>
    <cellStyle name="常规 12 2 2 7 2" xfId="24368"/>
    <cellStyle name="常规 12 2 3" xfId="24369"/>
    <cellStyle name="注释 2 2 11 6" xfId="24370"/>
    <cellStyle name="输出 2 3 5 2 5" xfId="24371"/>
    <cellStyle name="好 4 2 2 3 2" xfId="24372"/>
    <cellStyle name="常规 2 2 3 2 5" xfId="24373"/>
    <cellStyle name="常规 12 2 3 2" xfId="24374"/>
    <cellStyle name="汇总 2 5 8 2 3" xfId="24375"/>
    <cellStyle name="好 4 2 2 3 2 2" xfId="24376"/>
    <cellStyle name="常规 3 2 5 2 4" xfId="24377"/>
    <cellStyle name="常规 2 2 3 2 5 2" xfId="24378"/>
    <cellStyle name="常规 12 2 3 2 2" xfId="24379"/>
    <cellStyle name="常规 3 2 5 2 4 2" xfId="24380"/>
    <cellStyle name="常规 2 2 3 2 5 2 2" xfId="24381"/>
    <cellStyle name="汇总 2 13 6" xfId="24382"/>
    <cellStyle name="常规 12 2 3 2 2 2" xfId="24383"/>
    <cellStyle name="常规 2 2 3 2 5 2 3" xfId="24384"/>
    <cellStyle name="常规 12 2 3 2 2 3" xfId="24385"/>
    <cellStyle name="常规 2 2 3 2 5 3" xfId="24386"/>
    <cellStyle name="好 5 2 4 3 2" xfId="24387"/>
    <cellStyle name="常规 3 2 5 2 5" xfId="24388"/>
    <cellStyle name="常规 12 2 3 2 3" xfId="24389"/>
    <cellStyle name="常规 12 2 3 2 3 2" xfId="24390"/>
    <cellStyle name="好 4 2 2 3 3" xfId="24391"/>
    <cellStyle name="常规 2 2 3 2 6" xfId="24392"/>
    <cellStyle name="常规 12 2 3 3" xfId="24393"/>
    <cellStyle name="常规 3 2 5 3 4" xfId="24394"/>
    <cellStyle name="常规 2 2 3 2 6 2" xfId="24395"/>
    <cellStyle name="汇总 7" xfId="24396"/>
    <cellStyle name="常规 2 14 2 4" xfId="24397"/>
    <cellStyle name="常规 12 2 3 3 2" xfId="24398"/>
    <cellStyle name="好 4 2 2 3 4" xfId="24399"/>
    <cellStyle name="常规 2 2 3 2 7" xfId="24400"/>
    <cellStyle name="常规 12 2 3 4" xfId="24401"/>
    <cellStyle name="常规 3 2 5 4 4" xfId="24402"/>
    <cellStyle name="常规 2 2 3 2 7 2" xfId="24403"/>
    <cellStyle name="常规 12 2 3 4 2" xfId="24404"/>
    <cellStyle name="常规 2 3 2 2 3 3 2" xfId="24405"/>
    <cellStyle name="常规 2 2 3 2 8" xfId="24406"/>
    <cellStyle name="常规 12 2 3 5" xfId="24407"/>
    <cellStyle name="常规 15 2 4 3 2" xfId="24408"/>
    <cellStyle name="常规 20 2 4 3 2" xfId="24409"/>
    <cellStyle name="好 4 2 2 4" xfId="24410"/>
    <cellStyle name="常规 12 2 4" xfId="24411"/>
    <cellStyle name="强调文字颜色 1 3 4 2 2" xfId="24412"/>
    <cellStyle name="常规 12 2 4 2 2" xfId="24413"/>
    <cellStyle name="常规 12 2 4 2 3" xfId="24414"/>
    <cellStyle name="常规 2 15 2 4" xfId="24415"/>
    <cellStyle name="计算 4 2 2 2" xfId="24416"/>
    <cellStyle name="常规 12 2 4 3 2" xfId="24417"/>
    <cellStyle name="常规 12 2 4 4" xfId="24418"/>
    <cellStyle name="常规 12 2 4 5" xfId="24419"/>
    <cellStyle name="常规 12 2 5" xfId="24420"/>
    <cellStyle name="强调文字颜色 1 3 4 2 3" xfId="24421"/>
    <cellStyle name="常规 2 2 3 4 5" xfId="24422"/>
    <cellStyle name="常规 12 2 5 2" xfId="24423"/>
    <cellStyle name="常规 2 6 9 2 2 3" xfId="24424"/>
    <cellStyle name="强调文字颜色 1 3 4 2 3 2" xfId="24425"/>
    <cellStyle name="输入 2 3 3 2 6" xfId="24426"/>
    <cellStyle name="常规 12 2 5 2 2" xfId="24427"/>
    <cellStyle name="常规 12 2 5 3" xfId="24428"/>
    <cellStyle name="常规 2 16 2 4" xfId="24429"/>
    <cellStyle name="计算 4 3 2 2" xfId="24430"/>
    <cellStyle name="常规 12 2 5 3 2" xfId="24431"/>
    <cellStyle name="常规 12 2 5 4" xfId="24432"/>
    <cellStyle name="常规 12 2 6" xfId="24433"/>
    <cellStyle name="强调文字颜色 1 3 4 2 4" xfId="24434"/>
    <cellStyle name="常规 2 2 3 5 5" xfId="24435"/>
    <cellStyle name="常规 12 2 6 2" xfId="24436"/>
    <cellStyle name="常规 12 2 6 2 2" xfId="24437"/>
    <cellStyle name="常规 12 2 6 2 3" xfId="24438"/>
    <cellStyle name="常规 12 2 6 3" xfId="24439"/>
    <cellStyle name="常规 12 2 6 4" xfId="24440"/>
    <cellStyle name="常规 12 2 7" xfId="24441"/>
    <cellStyle name="强调文字颜色 1 3 4 2 5" xfId="24442"/>
    <cellStyle name="常规 12 2 7 2" xfId="24443"/>
    <cellStyle name="常规 7 5" xfId="24444"/>
    <cellStyle name="常规 12 2 7 2 2" xfId="24445"/>
    <cellStyle name="常规 12 2 7 2 3" xfId="24446"/>
    <cellStyle name="解释性文本 4 2 6 2" xfId="24447"/>
    <cellStyle name="常规 7 6" xfId="24448"/>
    <cellStyle name="常规 12 2 7 3" xfId="24449"/>
    <cellStyle name="常规 12 2 7 4" xfId="24450"/>
    <cellStyle name="汇总 2 2 3 2 2 2 2" xfId="24451"/>
    <cellStyle name="常规 12 2 8" xfId="24452"/>
    <cellStyle name="汇总 2 2 3 2 2 2 2 2" xfId="24453"/>
    <cellStyle name="常规 12 2 8 2" xfId="24454"/>
    <cellStyle name="汇总 2 2 3 2 2 2 2 3" xfId="24455"/>
    <cellStyle name="常规 12 2 8 3" xfId="24456"/>
    <cellStyle name="汇总 2 2 6 2 2 2" xfId="24457"/>
    <cellStyle name="汇总 2 2 3 2 2 2 3" xfId="24458"/>
    <cellStyle name="常规 12 2 9" xfId="24459"/>
    <cellStyle name="汇总 2 2 6 2 2 2 2" xfId="24460"/>
    <cellStyle name="汇总 2 2 3 2 2 2 3 2" xfId="24461"/>
    <cellStyle name="常规 12 2 9 2" xfId="24462"/>
    <cellStyle name="好 4 2 3" xfId="24463"/>
    <cellStyle name="链接单元格 2 3 3 3 2 2" xfId="24464"/>
    <cellStyle name="常规 3 2 2 4 2 2 3" xfId="24465"/>
    <cellStyle name="常规 2 11 3 2 2 3" xfId="24466"/>
    <cellStyle name="强调文字颜色 2 4 2 2 2 5" xfId="24467"/>
    <cellStyle name="常规 12 3" xfId="24468"/>
    <cellStyle name="强调文字颜色 3 4 3 2 2 3" xfId="24469"/>
    <cellStyle name="汇总 4 6 4 2" xfId="24470"/>
    <cellStyle name="汇总 2 14 5" xfId="24471"/>
    <cellStyle name="常规 12 3 3 2 3" xfId="24472"/>
    <cellStyle name="汇总 2 15 4" xfId="24473"/>
    <cellStyle name="常规 12 3 3 3 2" xfId="24474"/>
    <cellStyle name="警告文本 5 2 6 2" xfId="24475"/>
    <cellStyle name="常规 2 3 2 2 4 3 2" xfId="24476"/>
    <cellStyle name="常规 12 3 3 5" xfId="24477"/>
    <cellStyle name="检查单元格 5 2 2 2 3" xfId="24478"/>
    <cellStyle name="常规 12 3 4 3 2" xfId="24479"/>
    <cellStyle name="常规 12 3 4 4" xfId="24480"/>
    <cellStyle name="常规 12 3 5" xfId="24481"/>
    <cellStyle name="强调文字颜色 1 3 4 3 3" xfId="24482"/>
    <cellStyle name="常规 12 3 5 2 2" xfId="24483"/>
    <cellStyle name="常规 12 3 5 2 3" xfId="24484"/>
    <cellStyle name="常规 12 3 6" xfId="24485"/>
    <cellStyle name="强调文字颜色 1 3 4 3 4" xfId="24486"/>
    <cellStyle name="常规 12 3 6 2 2" xfId="24487"/>
    <cellStyle name="常规 12 3 6 2 3" xfId="24488"/>
    <cellStyle name="常规 12 3 6 4" xfId="24489"/>
    <cellStyle name="常规 12 4 5" xfId="24490"/>
    <cellStyle name="常规 12 5" xfId="24491"/>
    <cellStyle name="常规 12 5 2 2" xfId="24492"/>
    <cellStyle name="汇总 2 2 5 4 3 2 4" xfId="24493"/>
    <cellStyle name="常规 12 5 2 3" xfId="24494"/>
    <cellStyle name="常规 12 5 3" xfId="24495"/>
    <cellStyle name="常规 12 5 4" xfId="24496"/>
    <cellStyle name="常规 12 5 5" xfId="24497"/>
    <cellStyle name="常规 12 6 2 2" xfId="24498"/>
    <cellStyle name="常规 12 6 2 3" xfId="24499"/>
    <cellStyle name="常规 12 6 4" xfId="24500"/>
    <cellStyle name="计算 2 5 10 2" xfId="24501"/>
    <cellStyle name="常规 12 6 5" xfId="24502"/>
    <cellStyle name="计算 2 2 2 9 3" xfId="24503"/>
    <cellStyle name="常规 12 7 2 2" xfId="24504"/>
    <cellStyle name="计算 2 2 2 9 4" xfId="24505"/>
    <cellStyle name="常规 12 7 2 3" xfId="24506"/>
    <cellStyle name="常规 12 7 4" xfId="24507"/>
    <cellStyle name="常规 12 8" xfId="24508"/>
    <cellStyle name="常规 12 8 2" xfId="24509"/>
    <cellStyle name="强调文字颜色 3 10" xfId="24510"/>
    <cellStyle name="常规 12 9 2" xfId="24511"/>
    <cellStyle name="常规 2 11 3 2 3" xfId="24512"/>
    <cellStyle name="好 4 3" xfId="24513"/>
    <cellStyle name="常规 3 2 2 4 2 3" xfId="24514"/>
    <cellStyle name="计算 2 3 5 2 2 2" xfId="24515"/>
    <cellStyle name="常规 13" xfId="24516"/>
    <cellStyle name="强调文字颜色 3 4 3 2 3" xfId="24517"/>
    <cellStyle name="计算 6 5 5" xfId="24518"/>
    <cellStyle name="常规 6 2 7 3" xfId="24519"/>
    <cellStyle name="计算 2 3 5 2 2 2 2" xfId="24520"/>
    <cellStyle name="常规 13 2" xfId="24521"/>
    <cellStyle name="强调文字颜色 3 4 3 2 3 2" xfId="24522"/>
    <cellStyle name="常规 13 2 2" xfId="24523"/>
    <cellStyle name="常规 13 2 2 2 2 2" xfId="24524"/>
    <cellStyle name="常规 2 2 2 3 2" xfId="24525"/>
    <cellStyle name="常规 13 2 2 2 2 3" xfId="24526"/>
    <cellStyle name="输出 2 3 4 3 2" xfId="24527"/>
    <cellStyle name="常规 13 2 2 2 3 2" xfId="24528"/>
    <cellStyle name="常规 13 2 2 2 4" xfId="24529"/>
    <cellStyle name="常规 4 4 10 2 3" xfId="24530"/>
    <cellStyle name="常规 13 2 2 3 3" xfId="24531"/>
    <cellStyle name="注释 2 2 13" xfId="24532"/>
    <cellStyle name="强调文字颜色 1 5 4 3 2 2" xfId="24533"/>
    <cellStyle name="常规 8 5 5" xfId="24534"/>
    <cellStyle name="常规 13 2 2 4 2" xfId="24535"/>
    <cellStyle name="输入 2 9 3 2 2" xfId="24536"/>
    <cellStyle name="常规 8 6 4" xfId="24537"/>
    <cellStyle name="常规 13 2 2 5" xfId="24538"/>
    <cellStyle name="输入 2 9 3 3" xfId="24539"/>
    <cellStyle name="输出 2 3 2 8 2 2 2" xfId="24540"/>
    <cellStyle name="常规 13 2 2 6" xfId="24541"/>
    <cellStyle name="输入 2 9 3 4" xfId="24542"/>
    <cellStyle name="常规 13 2 3" xfId="24543"/>
    <cellStyle name="好 4 3 2 3 2" xfId="24544"/>
    <cellStyle name="常规 2 3 3 2 5" xfId="24545"/>
    <cellStyle name="常规 13 2 3 2" xfId="24546"/>
    <cellStyle name="常规 2 3 3 2 7" xfId="24547"/>
    <cellStyle name="汇总 2 2 4 2 4 2 2 2 3" xfId="24548"/>
    <cellStyle name="常规 13 2 3 4" xfId="24549"/>
    <cellStyle name="输入 2 9 4 2" xfId="24550"/>
    <cellStyle name="常规 13 2 3 4 2" xfId="24551"/>
    <cellStyle name="输入 2 9 4 2 2" xfId="24552"/>
    <cellStyle name="常规 9 6 4" xfId="24553"/>
    <cellStyle name="常规 13 2 3 5" xfId="24554"/>
    <cellStyle name="输入 2 9 4 3" xfId="24555"/>
    <cellStyle name="常规 13 2 4" xfId="24556"/>
    <cellStyle name="强调文字颜色 1 3 5 2 2" xfId="24557"/>
    <cellStyle name="常规 2 3 3 3 5" xfId="24558"/>
    <cellStyle name="常规 13 2 4 2" xfId="24559"/>
    <cellStyle name="常规 13 2 4 3" xfId="24560"/>
    <cellStyle name="常规 13 2 4 4" xfId="24561"/>
    <cellStyle name="输入 2 9 5 2" xfId="24562"/>
    <cellStyle name="常规 2 3 3 4 5" xfId="24563"/>
    <cellStyle name="常规 13 2 5 2" xfId="24564"/>
    <cellStyle name="常规 13 2 7" xfId="24565"/>
    <cellStyle name="汇总 2 2 3 2 3 2 2" xfId="24566"/>
    <cellStyle name="常规 13 2 8" xfId="24567"/>
    <cellStyle name="常规 13 3" xfId="24568"/>
    <cellStyle name="汇总 4 6 5 2" xfId="24569"/>
    <cellStyle name="常规 13 3 2" xfId="24570"/>
    <cellStyle name="强调文字颜色 6 2 2 3 2 5" xfId="24571"/>
    <cellStyle name="常规 2 9 3 2 2" xfId="24572"/>
    <cellStyle name="常规 4 3 4 2 5" xfId="24573"/>
    <cellStyle name="常规 2 19 2 3 5" xfId="24574"/>
    <cellStyle name="输入 3 3 2 2" xfId="24575"/>
    <cellStyle name="常规 17 3 3" xfId="24576"/>
    <cellStyle name="常规 22 3 3" xfId="24577"/>
    <cellStyle name="常规 13 3 2 2 3" xfId="24578"/>
    <cellStyle name="常规 2 2 2 2 4 2 2" xfId="24579"/>
    <cellStyle name="常规 17 4" xfId="24580"/>
    <cellStyle name="常规 22 4" xfId="24581"/>
    <cellStyle name="常规 13 3 2 3" xfId="24582"/>
    <cellStyle name="常规 17 5" xfId="24583"/>
    <cellStyle name="常规 22 5" xfId="24584"/>
    <cellStyle name="注释 2 2 2 2 4 2 3 2" xfId="24585"/>
    <cellStyle name="常规 13 3 2 4" xfId="24586"/>
    <cellStyle name="常规 17 6" xfId="24587"/>
    <cellStyle name="常规 22 6" xfId="24588"/>
    <cellStyle name="常规 13 3 2 5" xfId="24589"/>
    <cellStyle name="常规 13 3 3" xfId="24590"/>
    <cellStyle name="常规 13 3 4" xfId="24591"/>
    <cellStyle name="强调文字颜色 1 3 5 3 2" xfId="24592"/>
    <cellStyle name="常规 13 3 5" xfId="24593"/>
    <cellStyle name="常规 13 4" xfId="24594"/>
    <cellStyle name="常规 13 4 2 3" xfId="24595"/>
    <cellStyle name="常规 13 4 3" xfId="24596"/>
    <cellStyle name="常规 13 4 4" xfId="24597"/>
    <cellStyle name="常规 13 4 5" xfId="24598"/>
    <cellStyle name="常规 13 5" xfId="24599"/>
    <cellStyle name="常规 13 5 2" xfId="24600"/>
    <cellStyle name="常规 13 5 4" xfId="24601"/>
    <cellStyle name="常规 13 6 2 2" xfId="24602"/>
    <cellStyle name="常规 13 9" xfId="24603"/>
    <cellStyle name="常规 2 11 3 2 4" xfId="24604"/>
    <cellStyle name="常规 7 6 2 2" xfId="24605"/>
    <cellStyle name="好 4 4" xfId="24606"/>
    <cellStyle name="常规 3 2 2 4 2 4" xfId="24607"/>
    <cellStyle name="计算 2 3 5 2 2 3" xfId="24608"/>
    <cellStyle name="常规 14" xfId="24609"/>
    <cellStyle name="强调文字颜色 3 4 3 2 4" xfId="24610"/>
    <cellStyle name="计算 6 5 6" xfId="24611"/>
    <cellStyle name="常规 4 2 3 4 2 2" xfId="24612"/>
    <cellStyle name="常规 14 10 2" xfId="24613"/>
    <cellStyle name="常规 14 11" xfId="24614"/>
    <cellStyle name="输入 2 2 3 2 2 4 4" xfId="24615"/>
    <cellStyle name="常规 6 2 8 3" xfId="24616"/>
    <cellStyle name="常规 14 2" xfId="24617"/>
    <cellStyle name="常规 6 2 8 3 2" xfId="24618"/>
    <cellStyle name="常规 14 2 2" xfId="24619"/>
    <cellStyle name="常规 14 2 2 2" xfId="24620"/>
    <cellStyle name="常规 14 2 2 2 2" xfId="24621"/>
    <cellStyle name="常规 14 2 2 2 3" xfId="24622"/>
    <cellStyle name="常规 14 2 2 2 3 2" xfId="24623"/>
    <cellStyle name="输入 2 2 2 2 4" xfId="24624"/>
    <cellStyle name="常规 2 8 2 2 2 4" xfId="24625"/>
    <cellStyle name="常规 14 2 2 2 4" xfId="24626"/>
    <cellStyle name="常规 14 2 2 2 5" xfId="24627"/>
    <cellStyle name="常规 2 2 2 3 3 2 2" xfId="24628"/>
    <cellStyle name="常规 14 2 2 3" xfId="24629"/>
    <cellStyle name="常规 14 2 2 3 2" xfId="24630"/>
    <cellStyle name="常规 14 2 2 3 2 3" xfId="24631"/>
    <cellStyle name="常规 14 2 2 3 3" xfId="24632"/>
    <cellStyle name="常规 14 2 2 3 3 2" xfId="24633"/>
    <cellStyle name="输入 2 2 3 2 4" xfId="24634"/>
    <cellStyle name="常规 14 2 2 3 4" xfId="24635"/>
    <cellStyle name="常规 2 2 2 3 3 2 3" xfId="24636"/>
    <cellStyle name="常规 14 2 2 4" xfId="24637"/>
    <cellStyle name="常规 14 2 2 4 2" xfId="24638"/>
    <cellStyle name="常规 14 2 2 4 2 2" xfId="24639"/>
    <cellStyle name="常规 14 2 2 4 2 3" xfId="24640"/>
    <cellStyle name="常规 14 2 2 4 3" xfId="24641"/>
    <cellStyle name="注释 2 4 4 2 2" xfId="24642"/>
    <cellStyle name="常规 14 2 2 4 4" xfId="24643"/>
    <cellStyle name="注释 2 4 4 2 3" xfId="24644"/>
    <cellStyle name="常规 14 2 2 5" xfId="24645"/>
    <cellStyle name="输入 2 4 2 2 4 2 2" xfId="24646"/>
    <cellStyle name="常规 14 2 2 5 2" xfId="24647"/>
    <cellStyle name="汇总 2 2 5 3 2 4" xfId="24648"/>
    <cellStyle name="输出 2 2 4 9" xfId="24649"/>
    <cellStyle name="常规 14 2 2 5 2 2" xfId="24650"/>
    <cellStyle name="常规 14 2 2 5 2 3" xfId="24651"/>
    <cellStyle name="常规 14 2 2 5 3" xfId="24652"/>
    <cellStyle name="汇总 2 2 5 3 2 5" xfId="24653"/>
    <cellStyle name="注释 2 4 4 3 2" xfId="24654"/>
    <cellStyle name="输出 2 3 2 9 2 2 2" xfId="24655"/>
    <cellStyle name="常规 14 2 2 6" xfId="24656"/>
    <cellStyle name="常规 14 2 2 6 2" xfId="24657"/>
    <cellStyle name="汇总 2 2 5 3 3 4" xfId="24658"/>
    <cellStyle name="常规 14 2 2 6 3" xfId="24659"/>
    <cellStyle name="汇总 2 2 5 3 3 5" xfId="24660"/>
    <cellStyle name="注释 2 4 4 4 2" xfId="24661"/>
    <cellStyle name="常规 6 2 8 3 3" xfId="24662"/>
    <cellStyle name="常规 14 2 3" xfId="24663"/>
    <cellStyle name="常规 2 2 2 3 3" xfId="24664"/>
    <cellStyle name="输出 2 3 4 3 3" xfId="24665"/>
    <cellStyle name="常规 14 2 3 2 2 2" xfId="24666"/>
    <cellStyle name="常规 14 2 3 2 3" xfId="24667"/>
    <cellStyle name="常规 2 2 2 4 3" xfId="24668"/>
    <cellStyle name="解释性文本 2 2 5 2 3" xfId="24669"/>
    <cellStyle name="强调文字颜色 1 3" xfId="24670"/>
    <cellStyle name="常规 14 2 3 2 3 2" xfId="24671"/>
    <cellStyle name="输入 2 3 2 2 4" xfId="24672"/>
    <cellStyle name="常规 14 2 3 2 5" xfId="24673"/>
    <cellStyle name="汇总 2 2 4 2 4 3 2 2 2 2" xfId="24674"/>
    <cellStyle name="常规 14 2 3 3 2" xfId="24675"/>
    <cellStyle name="常规 14 2 3 3 3" xfId="24676"/>
    <cellStyle name="常规 14 2 4" xfId="24677"/>
    <cellStyle name="强调文字颜色 1 3 6 2 2" xfId="24678"/>
    <cellStyle name="常规 14 2 4 2 3" xfId="24679"/>
    <cellStyle name="常规 14 2 4 3 2" xfId="24680"/>
    <cellStyle name="常规 2 11 2 2 2 2 4" xfId="24681"/>
    <cellStyle name="常规 14 2 4 5" xfId="24682"/>
    <cellStyle name="常规 14 2 5" xfId="24683"/>
    <cellStyle name="常规 14 2 5 2 2" xfId="24684"/>
    <cellStyle name="常规 14 2 5 2 3" xfId="24685"/>
    <cellStyle name="常规 14 2 5 3 2" xfId="24686"/>
    <cellStyle name="常规 14 2 6 2 2" xfId="24687"/>
    <cellStyle name="常规 14 2 6 2 3" xfId="24688"/>
    <cellStyle name="常规 14 2 6 3" xfId="24689"/>
    <cellStyle name="常规 14 2 6 4" xfId="24690"/>
    <cellStyle name="常规 14 2 7" xfId="24691"/>
    <cellStyle name="常规 14 2 7 2" xfId="24692"/>
    <cellStyle name="常规 14 2 7 2 2" xfId="24693"/>
    <cellStyle name="常规 14 2 7 2 3" xfId="24694"/>
    <cellStyle name="常规 2 2 3 2 2 2" xfId="24695"/>
    <cellStyle name="注释 2 2 11 3 2" xfId="24696"/>
    <cellStyle name="输出 2 3 5 2 2 2" xfId="24697"/>
    <cellStyle name="常规 14 2 7 3" xfId="24698"/>
    <cellStyle name="常规 2 2 3 2 2 3" xfId="24699"/>
    <cellStyle name="注释 2 2 11 3 3" xfId="24700"/>
    <cellStyle name="输出 2 3 5 2 2 3" xfId="24701"/>
    <cellStyle name="常规 14 2 7 4" xfId="24702"/>
    <cellStyle name="汇总 2 2 3 2 4 2 2" xfId="24703"/>
    <cellStyle name="常规 14 2 8" xfId="24704"/>
    <cellStyle name="汇总 2 2 3 2 4 2 2 2" xfId="24705"/>
    <cellStyle name="常规 14 2 8 2" xfId="24706"/>
    <cellStyle name="常规 2 2 3 2 3 2" xfId="24707"/>
    <cellStyle name="注释 2 2 11 4 2" xfId="24708"/>
    <cellStyle name="输出 2 3 5 2 3 2" xfId="24709"/>
    <cellStyle name="汇总 2 2 3 2 4 2 2 3" xfId="24710"/>
    <cellStyle name="常规 14 2 8 3" xfId="24711"/>
    <cellStyle name="汇总 2 2 6 4 2 2" xfId="24712"/>
    <cellStyle name="汇总 2 2 3 2 4 2 3" xfId="24713"/>
    <cellStyle name="常规 14 2 9" xfId="24714"/>
    <cellStyle name="汇总 2 2 3 2 4 2 3 2" xfId="24715"/>
    <cellStyle name="常规 14 2 9 2" xfId="24716"/>
    <cellStyle name="汇总 2 7 2 3 2 4" xfId="24717"/>
    <cellStyle name="常规 6 2 8 4" xfId="24718"/>
    <cellStyle name="强调文字颜色 6 2 2 3 2 2 2" xfId="24719"/>
    <cellStyle name="常规 14 3" xfId="24720"/>
    <cellStyle name="常规 14 3 2" xfId="24721"/>
    <cellStyle name="强调文字颜色 6 2 2 4 2 5" xfId="24722"/>
    <cellStyle name="常规 16 3 2 4" xfId="24723"/>
    <cellStyle name="常规 21 3 2 4" xfId="24724"/>
    <cellStyle name="常规 14 3 2 2 2 2" xfId="24725"/>
    <cellStyle name="强调文字颜色 2 4 2 3" xfId="24726"/>
    <cellStyle name="常规 16 3 2 5" xfId="24727"/>
    <cellStyle name="常规 21 3 2 5" xfId="24728"/>
    <cellStyle name="汇总 2 2 3 8 2 2" xfId="24729"/>
    <cellStyle name="常规 14 3 2 2 2 3" xfId="24730"/>
    <cellStyle name="强调文字颜色 2 4 2 4" xfId="24731"/>
    <cellStyle name="常规 14 3 2 2 3" xfId="24732"/>
    <cellStyle name="常规 2 2 2 3 4 2 2" xfId="24733"/>
    <cellStyle name="常规 14 3 2 3" xfId="24734"/>
    <cellStyle name="常规 14 3 2 3 2" xfId="24735"/>
    <cellStyle name="常规 14 3 2 3 3" xfId="24736"/>
    <cellStyle name="注释 2 2 2 2 5 2 3 2" xfId="24737"/>
    <cellStyle name="常规 14 3 2 4" xfId="24738"/>
    <cellStyle name="常规 2 2 2 3 4 2 3" xfId="24739"/>
    <cellStyle name="常规 5 3 2 2 4 2" xfId="24740"/>
    <cellStyle name="常规 14 3 2 4 2" xfId="24741"/>
    <cellStyle name="常规 14 3 2 5" xfId="24742"/>
    <cellStyle name="常规 14 3 3" xfId="24743"/>
    <cellStyle name="常规 14 3 4" xfId="24744"/>
    <cellStyle name="常规 14 3 6" xfId="24745"/>
    <cellStyle name="强调文字颜色 6 2 2 3 2 2 3" xfId="24746"/>
    <cellStyle name="常规 14 4" xfId="24747"/>
    <cellStyle name="汇总 2 2 2 2 2 2 3 2 2" xfId="24748"/>
    <cellStyle name="常规 14 4 2 2 3" xfId="24749"/>
    <cellStyle name="常规 2 2 2 3 5 2 3" xfId="24750"/>
    <cellStyle name="常规 14 4 2 4" xfId="24751"/>
    <cellStyle name="常规 29 2 2 2 2" xfId="24752"/>
    <cellStyle name="常规 34 2 2 2 2" xfId="24753"/>
    <cellStyle name="常规 14 4 6" xfId="24754"/>
    <cellStyle name="常规 14 5" xfId="24755"/>
    <cellStyle name="常规 14 5 2" xfId="24756"/>
    <cellStyle name="计算 2 2 2 2 10 3" xfId="24757"/>
    <cellStyle name="常规 14 5 4" xfId="24758"/>
    <cellStyle name="常规 14 6 2" xfId="24759"/>
    <cellStyle name="常规 14 6 3" xfId="24760"/>
    <cellStyle name="常规 14 6 4" xfId="24761"/>
    <cellStyle name="常规 14 7" xfId="24762"/>
    <cellStyle name="常规 14 7 2" xfId="24763"/>
    <cellStyle name="常规 14 7 3" xfId="24764"/>
    <cellStyle name="常规 14 7 4" xfId="24765"/>
    <cellStyle name="常规 14 8" xfId="24766"/>
    <cellStyle name="常规 14 8 2" xfId="24767"/>
    <cellStyle name="常规 14 8 4" xfId="24768"/>
    <cellStyle name="常规 14 9" xfId="24769"/>
    <cellStyle name="常规 14 9 2" xfId="24770"/>
    <cellStyle name="常规 14 9 3" xfId="24771"/>
    <cellStyle name="常规 4 2 3 4 2 3" xfId="24772"/>
    <cellStyle name="计算 2 3 5 2 2 4" xfId="24773"/>
    <cellStyle name="常规 15" xfId="24774"/>
    <cellStyle name="常规 20" xfId="24775"/>
    <cellStyle name="强调文字颜色 3 4 3 2 5" xfId="24776"/>
    <cellStyle name="常规 15 2 2 2 2 3" xfId="24777"/>
    <cellStyle name="常规 20 2 2 2 2 3" xfId="24778"/>
    <cellStyle name="计算 2 3 2 4 3 3 2" xfId="24779"/>
    <cellStyle name="常规 15 2 2 2 3" xfId="24780"/>
    <cellStyle name="常规 20 2 2 2 3" xfId="24781"/>
    <cellStyle name="常规 15 2 2 2 3 2" xfId="24782"/>
    <cellStyle name="常规 20 2 2 2 3 2" xfId="24783"/>
    <cellStyle name="常规 15 2 2 2 4" xfId="24784"/>
    <cellStyle name="常规 20 2 2 2 4" xfId="24785"/>
    <cellStyle name="常规 15 2 2 5" xfId="24786"/>
    <cellStyle name="常规 20 2 2 5" xfId="24787"/>
    <cellStyle name="输入 2 4 2 3 4 2 2" xfId="24788"/>
    <cellStyle name="汇总 2 2 2 7 2 2" xfId="24789"/>
    <cellStyle name="常规 15 2 2 6" xfId="24790"/>
    <cellStyle name="常规 20 2 2 6" xfId="24791"/>
    <cellStyle name="汇总 2 2 2 7 2 3" xfId="24792"/>
    <cellStyle name="常规 15 2 3 2 2 3" xfId="24793"/>
    <cellStyle name="常规 20 2 3 2 2 3" xfId="24794"/>
    <cellStyle name="常规 15 2 3 2 3 2" xfId="24795"/>
    <cellStyle name="常规 20 2 3 2 3 2" xfId="24796"/>
    <cellStyle name="常规 15 2 3 2 4" xfId="24797"/>
    <cellStyle name="常规 20 2 3 2 4" xfId="24798"/>
    <cellStyle name="常规 15 2 3 2 5" xfId="24799"/>
    <cellStyle name="常规 20 2 3 2 5" xfId="24800"/>
    <cellStyle name="常规 15 2 3 4" xfId="24801"/>
    <cellStyle name="常规 20 2 3 4" xfId="24802"/>
    <cellStyle name="常规 15 2 3 6" xfId="24803"/>
    <cellStyle name="常规 20 2 3 6" xfId="24804"/>
    <cellStyle name="汇总 2 2 2 7 3 3" xfId="24805"/>
    <cellStyle name="常规 15 2 4 2 3" xfId="24806"/>
    <cellStyle name="常规 20 2 4 2 3" xfId="24807"/>
    <cellStyle name="常规 15 2 4 3" xfId="24808"/>
    <cellStyle name="常规 20 2 4 3" xfId="24809"/>
    <cellStyle name="常规 15 2 4 4" xfId="24810"/>
    <cellStyle name="常规 20 2 4 4" xfId="24811"/>
    <cellStyle name="常规 15 2 4 5" xfId="24812"/>
    <cellStyle name="常规 20 2 4 5" xfId="24813"/>
    <cellStyle name="汇总 2 2 2 7 4 2" xfId="24814"/>
    <cellStyle name="输入 2 2 2 5 2 2 2 2" xfId="24815"/>
    <cellStyle name="常规 15 2 5 2" xfId="24816"/>
    <cellStyle name="常规 20 2 5 2" xfId="24817"/>
    <cellStyle name="常规 15 2 5 3" xfId="24818"/>
    <cellStyle name="常规 20 2 5 3" xfId="24819"/>
    <cellStyle name="输入 2 2 2 5 2 2 3" xfId="24820"/>
    <cellStyle name="常规 15 2 6" xfId="24821"/>
    <cellStyle name="常规 20 2 6" xfId="24822"/>
    <cellStyle name="常规 15 2 6 2" xfId="24823"/>
    <cellStyle name="常规 20 2 6 2" xfId="24824"/>
    <cellStyle name="汇总 2 10 3" xfId="24825"/>
    <cellStyle name="输入 2 2 2 5 2 2 4" xfId="24826"/>
    <cellStyle name="常规 15 2 7" xfId="24827"/>
    <cellStyle name="常规 20 2 7" xfId="24828"/>
    <cellStyle name="汇总 2 2 3 2 5 2 2" xfId="24829"/>
    <cellStyle name="常规 2 4 4 4 2 2 2" xfId="24830"/>
    <cellStyle name="常规 15 2 8" xfId="24831"/>
    <cellStyle name="常规 20 2 8" xfId="24832"/>
    <cellStyle name="计算 2 7 2 3 2 2 2" xfId="24833"/>
    <cellStyle name="输出 6 10" xfId="24834"/>
    <cellStyle name="常规 15 3 2 2 3" xfId="24835"/>
    <cellStyle name="常规 20 3 2 2 3" xfId="24836"/>
    <cellStyle name="常规 15 3 2 5" xfId="24837"/>
    <cellStyle name="常规 20 3 2 5" xfId="24838"/>
    <cellStyle name="汇总 2 2 2 8 2 2" xfId="24839"/>
    <cellStyle name="常规 15 3 6" xfId="24840"/>
    <cellStyle name="常规 20 3 6" xfId="24841"/>
    <cellStyle name="常规 15 4 2 3" xfId="24842"/>
    <cellStyle name="常规 20 4 2 3" xfId="24843"/>
    <cellStyle name="常规 15 6" xfId="24844"/>
    <cellStyle name="常规 20 6" xfId="24845"/>
    <cellStyle name="常规 15 6 2" xfId="24846"/>
    <cellStyle name="常规 20 6 2" xfId="24847"/>
    <cellStyle name="汇总 4 3 2 2 2 3" xfId="24848"/>
    <cellStyle name="常规 15 7" xfId="24849"/>
    <cellStyle name="常规 20 7" xfId="24850"/>
    <cellStyle name="常规 15 8" xfId="24851"/>
    <cellStyle name="常规 20 8" xfId="24852"/>
    <cellStyle name="常规 16" xfId="24853"/>
    <cellStyle name="常规 21" xfId="24854"/>
    <cellStyle name="注释 6 2 3 2" xfId="24855"/>
    <cellStyle name="输出 3 2 3 5 2" xfId="24856"/>
    <cellStyle name="常规 16 2 4 3" xfId="24857"/>
    <cellStyle name="常规 21 2 4 3" xfId="24858"/>
    <cellStyle name="常规 16 2 4 4" xfId="24859"/>
    <cellStyle name="常规 21 2 4 4" xfId="24860"/>
    <cellStyle name="常规 16 2 4 5" xfId="24861"/>
    <cellStyle name="常规 21 2 4 5" xfId="24862"/>
    <cellStyle name="汇总 2 2 3 7 4 2" xfId="24863"/>
    <cellStyle name="检查单元格 2 2 12" xfId="24864"/>
    <cellStyle name="常规 16 2 5 2" xfId="24865"/>
    <cellStyle name="常规 21 2 5 2" xfId="24866"/>
    <cellStyle name="检查单元格 2 2 13" xfId="24867"/>
    <cellStyle name="输出 3 2 3 6 2" xfId="24868"/>
    <cellStyle name="常规 16 2 5 3" xfId="24869"/>
    <cellStyle name="常规 21 2 5 3" xfId="24870"/>
    <cellStyle name="常规 16 2 7" xfId="24871"/>
    <cellStyle name="常规 21 2 7" xfId="24872"/>
    <cellStyle name="汇总 2 2 3 2 6 2 2" xfId="24873"/>
    <cellStyle name="常规 16 2 8" xfId="24874"/>
    <cellStyle name="常规 21 2 8" xfId="24875"/>
    <cellStyle name="常规 16 3 2 2" xfId="24876"/>
    <cellStyle name="常规 21 3 2 2" xfId="24877"/>
    <cellStyle name="输出 3 2 4 3 2" xfId="24878"/>
    <cellStyle name="常规 16 3 2 3" xfId="24879"/>
    <cellStyle name="常规 21 3 2 3" xfId="24880"/>
    <cellStyle name="常规 16 3 3" xfId="24881"/>
    <cellStyle name="常规 21 3 3" xfId="24882"/>
    <cellStyle name="汇总 2 2 4 2 6 2 2 2 2" xfId="24883"/>
    <cellStyle name="常规 16 3 4" xfId="24884"/>
    <cellStyle name="常规 21 3 4" xfId="24885"/>
    <cellStyle name="常规 16 3 5" xfId="24886"/>
    <cellStyle name="常规 21 3 5" xfId="24887"/>
    <cellStyle name="常规 16 3 6" xfId="24888"/>
    <cellStyle name="常规 21 3 6" xfId="24889"/>
    <cellStyle name="常规 16 4 2 2" xfId="24890"/>
    <cellStyle name="常规 21 4 2 2" xfId="24891"/>
    <cellStyle name="输出 3 2 5 3 2" xfId="24892"/>
    <cellStyle name="常规 16 4 2 3" xfId="24893"/>
    <cellStyle name="常规 21 4 2 3" xfId="24894"/>
    <cellStyle name="常规 16 4 3" xfId="24895"/>
    <cellStyle name="常规 21 4 3" xfId="24896"/>
    <cellStyle name="常规 16 4 4" xfId="24897"/>
    <cellStyle name="常规 21 4 4" xfId="24898"/>
    <cellStyle name="常规 16 4 5" xfId="24899"/>
    <cellStyle name="常规 21 4 5" xfId="24900"/>
    <cellStyle name="常规 16 6" xfId="24901"/>
    <cellStyle name="常规 21 6" xfId="24902"/>
    <cellStyle name="注释 2 2 2 2 4 2 2 3" xfId="24903"/>
    <cellStyle name="汇总 2 2 2 2 2 2 5" xfId="24904"/>
    <cellStyle name="常规 16 6 2" xfId="24905"/>
    <cellStyle name="常规 21 6 2" xfId="24906"/>
    <cellStyle name="常规 16 7" xfId="24907"/>
    <cellStyle name="常规 21 7" xfId="24908"/>
    <cellStyle name="注释 2 2 2 2 4 2 2 4" xfId="24909"/>
    <cellStyle name="常规 17" xfId="24910"/>
    <cellStyle name="常规 22" xfId="24911"/>
    <cellStyle name="注释 6 2 3 3" xfId="24912"/>
    <cellStyle name="常规 17 2 2 2 2" xfId="24913"/>
    <cellStyle name="常规 22 2 2 2 2" xfId="24914"/>
    <cellStyle name="常规 17 2 2 2 3" xfId="24915"/>
    <cellStyle name="常规 22 2 2 2 3" xfId="24916"/>
    <cellStyle name="常规 17 2 2 2 4" xfId="24917"/>
    <cellStyle name="常规 22 2 2 2 4" xfId="24918"/>
    <cellStyle name="常规 17 2 2 2 5" xfId="24919"/>
    <cellStyle name="常规 22 2 2 2 5" xfId="24920"/>
    <cellStyle name="常规 2 10 2 2" xfId="24921"/>
    <cellStyle name="输出 3 3 3 3 2" xfId="24922"/>
    <cellStyle name="常规 17 2 2 3" xfId="24923"/>
    <cellStyle name="常规 22 2 2 3" xfId="24924"/>
    <cellStyle name="常规 2 10 2 2 2" xfId="24925"/>
    <cellStyle name="常规 17 2 2 3 2" xfId="24926"/>
    <cellStyle name="常规 22 2 2 3 2" xfId="24927"/>
    <cellStyle name="常规 2 10 2 2 3" xfId="24928"/>
    <cellStyle name="常规 17 2 2 3 3" xfId="24929"/>
    <cellStyle name="常规 22 2 2 3 3" xfId="24930"/>
    <cellStyle name="常规 17 2 5" xfId="24931"/>
    <cellStyle name="常规 22 2 5" xfId="24932"/>
    <cellStyle name="常规 17 2 7" xfId="24933"/>
    <cellStyle name="常规 22 2 7" xfId="24934"/>
    <cellStyle name="常规 19 2 2 3" xfId="24935"/>
    <cellStyle name="常规 24 2 2 3" xfId="24936"/>
    <cellStyle name="常规 17 3 2 2" xfId="24937"/>
    <cellStyle name="常规 22 3 2 2" xfId="24938"/>
    <cellStyle name="常规 17 3 2 2 2" xfId="24939"/>
    <cellStyle name="常规 22 3 2 2 2" xfId="24940"/>
    <cellStyle name="常规 17 3 2 2 3" xfId="24941"/>
    <cellStyle name="常规 22 3 2 2 3" xfId="24942"/>
    <cellStyle name="常规 2 11 2 2" xfId="24943"/>
    <cellStyle name="常规 3 2 2 3 2" xfId="24944"/>
    <cellStyle name="常规 17 3 2 3" xfId="24945"/>
    <cellStyle name="常规 22 3 2 3" xfId="24946"/>
    <cellStyle name="常规 2 11 2 2 2" xfId="24947"/>
    <cellStyle name="常规 3 2 2 3 2 2" xfId="24948"/>
    <cellStyle name="常规 17 3 2 3 2" xfId="24949"/>
    <cellStyle name="常规 22 3 2 3 2" xfId="24950"/>
    <cellStyle name="常规 17 3 4" xfId="24951"/>
    <cellStyle name="常规 22 3 4" xfId="24952"/>
    <cellStyle name="常规 17 4 2 2" xfId="24953"/>
    <cellStyle name="常规 22 4 2 2" xfId="24954"/>
    <cellStyle name="常规 2 12 2 2" xfId="24955"/>
    <cellStyle name="常规 3 2 3 3 2" xfId="24956"/>
    <cellStyle name="常规 17 4 2 3" xfId="24957"/>
    <cellStyle name="常规 22 4 2 3" xfId="24958"/>
    <cellStyle name="常规 17 4 3" xfId="24959"/>
    <cellStyle name="常规 22 4 3" xfId="24960"/>
    <cellStyle name="常规 17 4 4" xfId="24961"/>
    <cellStyle name="常规 22 4 4" xfId="24962"/>
    <cellStyle name="汇总 2 2 2 2 3 2 5" xfId="24963"/>
    <cellStyle name="常规 17 6 2" xfId="24964"/>
    <cellStyle name="常规 22 6 2" xfId="24965"/>
    <cellStyle name="常规 17 7" xfId="24966"/>
    <cellStyle name="常规 22 7" xfId="24967"/>
    <cellStyle name="常规 17 8" xfId="24968"/>
    <cellStyle name="常规 22 8" xfId="24969"/>
    <cellStyle name="常规 18 2 2 2 3" xfId="24970"/>
    <cellStyle name="常规 23 2 2 2 3" xfId="24971"/>
    <cellStyle name="输出 2 4 2 3" xfId="24972"/>
    <cellStyle name="常规 18 2 2 2 3 2" xfId="24973"/>
    <cellStyle name="常规 23 2 2 2 3 2" xfId="24974"/>
    <cellStyle name="常规 18 2 2 2 4" xfId="24975"/>
    <cellStyle name="常规 23 2 2 2 4" xfId="24976"/>
    <cellStyle name="常规 18 2 2 2 5" xfId="24977"/>
    <cellStyle name="常规 23 2 2 2 5" xfId="24978"/>
    <cellStyle name="输出 3 4 3 3 2" xfId="24979"/>
    <cellStyle name="常规 18 2 2 3" xfId="24980"/>
    <cellStyle name="常规 23 2 2 3" xfId="24981"/>
    <cellStyle name="常规 18 2 2 3 2" xfId="24982"/>
    <cellStyle name="常规 23 2 2 3 2" xfId="24983"/>
    <cellStyle name="输出 3 4 2 3" xfId="24984"/>
    <cellStyle name="常规 18 2 3 2 3 2" xfId="24985"/>
    <cellStyle name="常规 23 2 3 2 3 2" xfId="24986"/>
    <cellStyle name="常规 18 2 3 2 4" xfId="24987"/>
    <cellStyle name="常规 23 2 3 2 4" xfId="24988"/>
    <cellStyle name="常规 18 2 3 2 5" xfId="24989"/>
    <cellStyle name="常规 23 2 3 2 5" xfId="24990"/>
    <cellStyle name="常规 18 2 3 3 2" xfId="24991"/>
    <cellStyle name="常规 23 2 3 3 2" xfId="24992"/>
    <cellStyle name="常规 18 2 5" xfId="24993"/>
    <cellStyle name="常规 23 2 5" xfId="24994"/>
    <cellStyle name="常规 18 2 6" xfId="24995"/>
    <cellStyle name="常规 23 2 6" xfId="24996"/>
    <cellStyle name="常规 19 3 2 2" xfId="24997"/>
    <cellStyle name="常规 24 3 2 2" xfId="24998"/>
    <cellStyle name="常规 18 2 7" xfId="24999"/>
    <cellStyle name="常规 23 2 7" xfId="25000"/>
    <cellStyle name="常规 3 4 2 3 2" xfId="25001"/>
    <cellStyle name="常规 19 3 2 3" xfId="25002"/>
    <cellStyle name="常规 24 3 2 3" xfId="25003"/>
    <cellStyle name="常规 18 3 2 2 3" xfId="25004"/>
    <cellStyle name="常规 23 3 2 2 3" xfId="25005"/>
    <cellStyle name="常规 3 3 2 3 2" xfId="25006"/>
    <cellStyle name="常规 9 3 9" xfId="25007"/>
    <cellStyle name="常规 18 3 2 3" xfId="25008"/>
    <cellStyle name="常规 23 3 2 3" xfId="25009"/>
    <cellStyle name="常规 3 3 2 3 2 2" xfId="25010"/>
    <cellStyle name="常规 18 3 2 3 2" xfId="25011"/>
    <cellStyle name="常规 23 3 2 3 2" xfId="25012"/>
    <cellStyle name="常规 18 3 3" xfId="25013"/>
    <cellStyle name="常规 23 3 3" xfId="25014"/>
    <cellStyle name="常规 18 3 4" xfId="25015"/>
    <cellStyle name="常规 23 3 4" xfId="25016"/>
    <cellStyle name="常规 18 4 2" xfId="25017"/>
    <cellStyle name="常规 23 4 2" xfId="25018"/>
    <cellStyle name="常规 3 3 3 3 2" xfId="25019"/>
    <cellStyle name="常规 18 4 2 3" xfId="25020"/>
    <cellStyle name="常规 23 4 2 3" xfId="25021"/>
    <cellStyle name="常规 18 4 3" xfId="25022"/>
    <cellStyle name="常规 23 4 3" xfId="25023"/>
    <cellStyle name="常规 18 4 4" xfId="25024"/>
    <cellStyle name="常规 23 4 4" xfId="25025"/>
    <cellStyle name="常规 18 5 2" xfId="25026"/>
    <cellStyle name="常规 23 5 2" xfId="25027"/>
    <cellStyle name="常规 18 6" xfId="25028"/>
    <cellStyle name="常规 23 6" xfId="25029"/>
    <cellStyle name="汇总 2 2 2 2 4 2 5" xfId="25030"/>
    <cellStyle name="常规 18 6 2" xfId="25031"/>
    <cellStyle name="常规 23 6 2" xfId="25032"/>
    <cellStyle name="常规 18 7" xfId="25033"/>
    <cellStyle name="常规 23 7" xfId="25034"/>
    <cellStyle name="常规 18 8" xfId="25035"/>
    <cellStyle name="常规 23 8" xfId="25036"/>
    <cellStyle name="常规 19 10" xfId="25037"/>
    <cellStyle name="输入 2 11 3" xfId="25038"/>
    <cellStyle name="输入 2 2 3 2 3 4 3" xfId="25039"/>
    <cellStyle name="常规 19 2 10" xfId="25040"/>
    <cellStyle name="常规 19 2 2 2 5" xfId="25041"/>
    <cellStyle name="常规 24 2 2 2 5" xfId="25042"/>
    <cellStyle name="常规 2 10 6 4" xfId="25043"/>
    <cellStyle name="常规 19 2 3 3 2" xfId="25044"/>
    <cellStyle name="常规 24 2 3 3 2" xfId="25045"/>
    <cellStyle name="常规 2 2 6 3 2 2" xfId="25046"/>
    <cellStyle name="强调文字颜色 3 4 7 2" xfId="25047"/>
    <cellStyle name="计算 2 5 4 2 2 2" xfId="25048"/>
    <cellStyle name="强调文字颜色 5 3 3 2 3" xfId="25049"/>
    <cellStyle name="输出 2 5 2 4 2 5" xfId="25050"/>
    <cellStyle name="常规 19 2 3 3 3" xfId="25051"/>
    <cellStyle name="常规 24 2 3 3 3" xfId="25052"/>
    <cellStyle name="常规 2 11 7 2" xfId="25053"/>
    <cellStyle name="常规 3 2 2 8 2" xfId="25054"/>
    <cellStyle name="常规 19 2 5" xfId="25055"/>
    <cellStyle name="常规 24 2 5" xfId="25056"/>
    <cellStyle name="常规 19 2 5 3 2" xfId="25057"/>
    <cellStyle name="常规 19 2 6" xfId="25058"/>
    <cellStyle name="常规 24 2 6" xfId="25059"/>
    <cellStyle name="常规 19 4 2 2" xfId="25060"/>
    <cellStyle name="常规 24 4 2 2" xfId="25061"/>
    <cellStyle name="常规 19 2 6 2 2" xfId="25062"/>
    <cellStyle name="计算 2 2 6" xfId="25063"/>
    <cellStyle name="常规 19 2 6 2 3" xfId="25064"/>
    <cellStyle name="计算 2 2 7" xfId="25065"/>
    <cellStyle name="常规 19 2 6 3" xfId="25066"/>
    <cellStyle name="常规 19 2 7" xfId="25067"/>
    <cellStyle name="常规 24 2 7" xfId="25068"/>
    <cellStyle name="常规 3 4 3 3 2" xfId="25069"/>
    <cellStyle name="链接单元格 2 2 6 2" xfId="25070"/>
    <cellStyle name="常规 19 4 2 3" xfId="25071"/>
    <cellStyle name="常规 24 4 2 3" xfId="25072"/>
    <cellStyle name="常规 2 4 2 3 2 4" xfId="25073"/>
    <cellStyle name="强调文字颜色 5 5 2 2 2" xfId="25074"/>
    <cellStyle name="链接单元格 5 4 2 3" xfId="25075"/>
    <cellStyle name="常规 19 2 7 2" xfId="25076"/>
    <cellStyle name="常规 3 4 3 3 2 2" xfId="25077"/>
    <cellStyle name="链接单元格 2 2 6 2 2" xfId="25078"/>
    <cellStyle name="常规 19 2 7 2 2" xfId="25079"/>
    <cellStyle name="计算 3 2 6" xfId="25080"/>
    <cellStyle name="常规 2 4 2 3 2 5" xfId="25081"/>
    <cellStyle name="强调文字颜色 5 5 2 2 3" xfId="25082"/>
    <cellStyle name="输出 7 4 2" xfId="25083"/>
    <cellStyle name="链接单元格 5 4 2 4" xfId="25084"/>
    <cellStyle name="强调文字颜色 5 3 7 2" xfId="25085"/>
    <cellStyle name="常规 19 2 7 3" xfId="25086"/>
    <cellStyle name="链接单元格 2 2 6 2 3" xfId="25087"/>
    <cellStyle name="常规 19 2 8 3" xfId="25088"/>
    <cellStyle name="常规 3 4 2 3 2 2" xfId="25089"/>
    <cellStyle name="常规 19 3 2 3 2" xfId="25090"/>
    <cellStyle name="常规 24 3 2 3 2" xfId="25091"/>
    <cellStyle name="常规 2 19 4 3 5" xfId="25092"/>
    <cellStyle name="输入 3 5 2 2" xfId="25093"/>
    <cellStyle name="常规 2 9 5 2 2" xfId="25094"/>
    <cellStyle name="常规 19 3 3" xfId="25095"/>
    <cellStyle name="常规 24 3 3" xfId="25096"/>
    <cellStyle name="常规 19 3 4" xfId="25097"/>
    <cellStyle name="常规 24 3 4" xfId="25098"/>
    <cellStyle name="汇总 3 2 2 2 2" xfId="25099"/>
    <cellStyle name="常规 19 4 3" xfId="25100"/>
    <cellStyle name="常规 24 4 3" xfId="25101"/>
    <cellStyle name="常规 19 4 4" xfId="25102"/>
    <cellStyle name="常规 24 4 4" xfId="25103"/>
    <cellStyle name="汇总 3 2 2 3 2" xfId="25104"/>
    <cellStyle name="常规 19 5 2 2" xfId="25105"/>
    <cellStyle name="常规 25 2 6" xfId="25106"/>
    <cellStyle name="常规 30 2 6" xfId="25107"/>
    <cellStyle name="好 2 2 2 2 3 3" xfId="25108"/>
    <cellStyle name="常规 25 2 7" xfId="25109"/>
    <cellStyle name="常规 30 2 7" xfId="25110"/>
    <cellStyle name="好 2 2 2 2 3 4" xfId="25111"/>
    <cellStyle name="常规 3 4 4 3 2" xfId="25112"/>
    <cellStyle name="链接单元格 2 3 6 2" xfId="25113"/>
    <cellStyle name="常规 19 5 2 3" xfId="25114"/>
    <cellStyle name="常规 19 5 4" xfId="25115"/>
    <cellStyle name="汇总 3 2 2 4 2" xfId="25116"/>
    <cellStyle name="常规 19 6" xfId="25117"/>
    <cellStyle name="常规 24 6" xfId="25118"/>
    <cellStyle name="常规 19 6 2 2" xfId="25119"/>
    <cellStyle name="常规 26 2 6" xfId="25120"/>
    <cellStyle name="好 2 2 2 3 3 3" xfId="25121"/>
    <cellStyle name="常规 3 4 5 3 2" xfId="25122"/>
    <cellStyle name="常规 19 6 2 3" xfId="25123"/>
    <cellStyle name="常规 26 2 7" xfId="25124"/>
    <cellStyle name="好 2 2 2 3 3 4" xfId="25125"/>
    <cellStyle name="常规 19 7" xfId="25126"/>
    <cellStyle name="常规 24 7" xfId="25127"/>
    <cellStyle name="常规 19 7 2 2" xfId="25128"/>
    <cellStyle name="常规 27 2 6" xfId="25129"/>
    <cellStyle name="常规 27 2 7" xfId="25130"/>
    <cellStyle name="常规 3 4 6 3 2" xfId="25131"/>
    <cellStyle name="常规 19 7 2 3" xfId="25132"/>
    <cellStyle name="常规 19 8" xfId="25133"/>
    <cellStyle name="常规 24 8" xfId="25134"/>
    <cellStyle name="常规 19 8 2" xfId="25135"/>
    <cellStyle name="警告文本 3 3 2 2 2" xfId="25136"/>
    <cellStyle name="常规 19 9" xfId="25137"/>
    <cellStyle name="常规 19 9 2" xfId="25138"/>
    <cellStyle name="常规 2" xfId="25139"/>
    <cellStyle name="检查单元格 4 3 3 3" xfId="25140"/>
    <cellStyle name="常规 2 10 10" xfId="25141"/>
    <cellStyle name="注释 5 2 5 2 4" xfId="25142"/>
    <cellStyle name="常规 4 6 3 3" xfId="25143"/>
    <cellStyle name="常规 2 10 11 2" xfId="25144"/>
    <cellStyle name="汇总 4 4 2 2 5" xfId="25145"/>
    <cellStyle name="常规 4 6 3 4 2" xfId="25146"/>
    <cellStyle name="常规 2 10 2" xfId="25147"/>
    <cellStyle name="常规 2 10 2 2 2 2 2" xfId="25148"/>
    <cellStyle name="汇总 2 11 2 5" xfId="25149"/>
    <cellStyle name="常规 2 10 2 2 2 2 3" xfId="25150"/>
    <cellStyle name="常规 2 10 2 2 2 3" xfId="25151"/>
    <cellStyle name="链接单元格 2 2 2 3 2 2" xfId="25152"/>
    <cellStyle name="常规 2 10 2 2 2 3 2" xfId="25153"/>
    <cellStyle name="链接单元格 2 2 2 3 2 2 2" xfId="25154"/>
    <cellStyle name="常规 2 10 2 2 2 4" xfId="25155"/>
    <cellStyle name="链接单元格 2 2 2 3 2 3" xfId="25156"/>
    <cellStyle name="输入 2 3 2 6 2 2" xfId="25157"/>
    <cellStyle name="强调文字颜色 4 3 3 2 2 2" xfId="25158"/>
    <cellStyle name="常规 2 10 2 2 3 2" xfId="25159"/>
    <cellStyle name="常规 2 10 2 2 3 3" xfId="25160"/>
    <cellStyle name="链接单元格 2 2 2 3 3 2" xfId="25161"/>
    <cellStyle name="常规 2 10 2 2 4" xfId="25162"/>
    <cellStyle name="常规 6 5 2 2" xfId="25163"/>
    <cellStyle name="常规 2 10 2 2 4 2" xfId="25164"/>
    <cellStyle name="常规 6 5 2 2 2" xfId="25165"/>
    <cellStyle name="警告文本 2 3 3 2 4" xfId="25166"/>
    <cellStyle name="常规 2 10 2 2 5" xfId="25167"/>
    <cellStyle name="常规 6 5 2 3" xfId="25168"/>
    <cellStyle name="常规 2 10 2 2 5 2" xfId="25169"/>
    <cellStyle name="常规 6 5 2 3 2" xfId="25170"/>
    <cellStyle name="警告文本 2 3 3 3 4" xfId="25171"/>
    <cellStyle name="常规 2 10 2 2 6" xfId="25172"/>
    <cellStyle name="常规 6 5 2 4" xfId="25173"/>
    <cellStyle name="常规 5 2 3 3 2 2" xfId="25174"/>
    <cellStyle name="解释性文本 4 4 2 2" xfId="25175"/>
    <cellStyle name="常规 2 10 3 2 2 5" xfId="25176"/>
    <cellStyle name="解释性文本 4 4 2 3" xfId="25177"/>
    <cellStyle name="常规 2 10 3 2 2 6" xfId="25178"/>
    <cellStyle name="常规 2 10 3 2 3 3" xfId="25179"/>
    <cellStyle name="解释性文本 2 10" xfId="25180"/>
    <cellStyle name="常规 2 10 3 2 4 2" xfId="25181"/>
    <cellStyle name="常规 6 6 2 2 2" xfId="25182"/>
    <cellStyle name="常规 2 10 3 2 5 2" xfId="25183"/>
    <cellStyle name="常规 6 6 2 3 2" xfId="25184"/>
    <cellStyle name="常规 2 10 3 2 6" xfId="25185"/>
    <cellStyle name="常规 6 6 2 4" xfId="25186"/>
    <cellStyle name="常规 3 2 3 6 3 2" xfId="25187"/>
    <cellStyle name="强调文字颜色 3 3 4" xfId="25188"/>
    <cellStyle name="输入 2 3 2 4 4 4" xfId="25189"/>
    <cellStyle name="解释性文本 3 2 4 3" xfId="25190"/>
    <cellStyle name="常规 2 12 5 3 2" xfId="25191"/>
    <cellStyle name="常规 2 10 4" xfId="25192"/>
    <cellStyle name="强调文字颜色 3 5 5 3 2" xfId="25193"/>
    <cellStyle name="常规 2 10 4 2 2 3" xfId="25194"/>
    <cellStyle name="链接单元格 2 2 4 3 2 2" xfId="25195"/>
    <cellStyle name="计算 2 2 4 2 2 2 4" xfId="25196"/>
    <cellStyle name="常规 2 10 4 2 3 2" xfId="25197"/>
    <cellStyle name="常规 2 10 4 2 4" xfId="25198"/>
    <cellStyle name="常规 6 7 2 2" xfId="25199"/>
    <cellStyle name="常规 2 10 4 2 5" xfId="25200"/>
    <cellStyle name="常规 6 7 2 3" xfId="25201"/>
    <cellStyle name="常规 2 10 4 2 6" xfId="25202"/>
    <cellStyle name="常规 2 10 6 3 2" xfId="25203"/>
    <cellStyle name="常规 2 10 6 6" xfId="25204"/>
    <cellStyle name="链接单元格 3 4 2 5" xfId="25205"/>
    <cellStyle name="常规 4 4 2 3 2 2" xfId="25206"/>
    <cellStyle name="常规 2 2 6 2 2 3" xfId="25207"/>
    <cellStyle name="常规 2 10 7 3" xfId="25208"/>
    <cellStyle name="常规 2 10 7 3 2" xfId="25209"/>
    <cellStyle name="常规 2 10 7 4" xfId="25210"/>
    <cellStyle name="常规 3 2 7 2 2 2" xfId="25211"/>
    <cellStyle name="常规 2 10 7 5" xfId="25212"/>
    <cellStyle name="常规 5 4 3 3 2 2" xfId="25213"/>
    <cellStyle name="常规 3 2 7 2 2 3" xfId="25214"/>
    <cellStyle name="常规 2 2 6 2 3" xfId="25215"/>
    <cellStyle name="输出 2 3 8 2 3" xfId="25216"/>
    <cellStyle name="强调文字颜色 3 3 8" xfId="25217"/>
    <cellStyle name="常规 2 10 8" xfId="25218"/>
    <cellStyle name="汇总 2 2 5 4 3 3 2" xfId="25219"/>
    <cellStyle name="常规 2 10 8 2 2" xfId="25220"/>
    <cellStyle name="常规 2 10 8 2 3" xfId="25221"/>
    <cellStyle name="计算 2 4 2 6 2 2 2" xfId="25222"/>
    <cellStyle name="常规 2 10 8 4" xfId="25223"/>
    <cellStyle name="常规 2 11 10" xfId="25224"/>
    <cellStyle name="输入 2 2 2 3 2 2" xfId="25225"/>
    <cellStyle name="常规 2 8 2 2 3 2 2" xfId="25226"/>
    <cellStyle name="常规 2 11 2" xfId="25227"/>
    <cellStyle name="常规 3 2 2 3" xfId="25228"/>
    <cellStyle name="输出 3 3 4 3" xfId="25229"/>
    <cellStyle name="常规 2 11 2 2 2 2" xfId="25230"/>
    <cellStyle name="输出 2 2 3 2 2 4 4" xfId="25231"/>
    <cellStyle name="常规 3 2 2 3 2 2 2" xfId="25232"/>
    <cellStyle name="常规 2 11 2 2 2 2 2" xfId="25233"/>
    <cellStyle name="常规 3 2 2 3 2 2 2 2" xfId="25234"/>
    <cellStyle name="常规 2 11 2 2 2 2 3" xfId="25235"/>
    <cellStyle name="常规 3 2 2 3 2 2 2 3" xfId="25236"/>
    <cellStyle name="常规 2 11 2 2 3" xfId="25237"/>
    <cellStyle name="常规 3 2 2 3 2 3" xfId="25238"/>
    <cellStyle name="常规 2 11 2 2 3 2" xfId="25239"/>
    <cellStyle name="常规 3 2 2 3 2 3 2" xfId="25240"/>
    <cellStyle name="常规 2 11 2 2 3 2 2" xfId="25241"/>
    <cellStyle name="常规 3 2 2 3 2 4" xfId="25242"/>
    <cellStyle name="常规 2 11 2 2 4" xfId="25243"/>
    <cellStyle name="常规 7 5 2 2" xfId="25244"/>
    <cellStyle name="常规 3 2 2 3 2 4 2" xfId="25245"/>
    <cellStyle name="常规 2 11 2 2 4 2" xfId="25246"/>
    <cellStyle name="常规 7 5 2 2 2" xfId="25247"/>
    <cellStyle name="常规 3 2 2 3 2 5" xfId="25248"/>
    <cellStyle name="常规 2 11 2 2 5" xfId="25249"/>
    <cellStyle name="常规 7 5 2 3" xfId="25250"/>
    <cellStyle name="常规 2 11 2 2 6" xfId="25251"/>
    <cellStyle name="常规 7 5 2 4" xfId="25252"/>
    <cellStyle name="常规 2 11 2 4 3" xfId="25253"/>
    <cellStyle name="常规 3 2 2 3 4 3" xfId="25254"/>
    <cellStyle name="常规 2 11 3" xfId="25255"/>
    <cellStyle name="常规 3 2 2 4" xfId="25256"/>
    <cellStyle name="输出 3 3 4 4" xfId="25257"/>
    <cellStyle name="常规 2 11 3 3 3" xfId="25258"/>
    <cellStyle name="好 5 3" xfId="25259"/>
    <cellStyle name="常规 3 2 2 4 3 3" xfId="25260"/>
    <cellStyle name="常规 2 11 3 4 2" xfId="25261"/>
    <cellStyle name="好 6 2" xfId="25262"/>
    <cellStyle name="常规 3 2 2 4 4 2" xfId="25263"/>
    <cellStyle name="常规 2 11 4" xfId="25264"/>
    <cellStyle name="常规 3 2 2 5" xfId="25265"/>
    <cellStyle name="常规 2 11 4 2 2 3" xfId="25266"/>
    <cellStyle name="常规 2 11 4 2 4" xfId="25267"/>
    <cellStyle name="常规 7 7 2 2" xfId="25268"/>
    <cellStyle name="汇总 7 2 2 3 2" xfId="25269"/>
    <cellStyle name="常规 2 11 4 3 3" xfId="25270"/>
    <cellStyle name="常规 2 11 4 4" xfId="25271"/>
    <cellStyle name="常规 3 2 2 5 4" xfId="25272"/>
    <cellStyle name="常规 3 2 2 8 2 2" xfId="25273"/>
    <cellStyle name="强调文字颜色 4 3 2 2 3 4" xfId="25274"/>
    <cellStyle name="解释性文本 2 4 3 3" xfId="25275"/>
    <cellStyle name="常规 2 11 7 2 2" xfId="25276"/>
    <cellStyle name="常规 3 2 2 8 2 3" xfId="25277"/>
    <cellStyle name="解释性文本 2 4 3 4" xfId="25278"/>
    <cellStyle name="常规 2 11 7 2 3" xfId="25279"/>
    <cellStyle name="常规 2 11 7 4" xfId="25280"/>
    <cellStyle name="常规 2 16 2 2 2" xfId="25281"/>
    <cellStyle name="常规 3 2 2 8 4" xfId="25282"/>
    <cellStyle name="常规 2 2 6 3 3" xfId="25283"/>
    <cellStyle name="强调文字颜色 3 4 8" xfId="25284"/>
    <cellStyle name="计算 2 5 4 2 3" xfId="25285"/>
    <cellStyle name="常规 2 11 8" xfId="25286"/>
    <cellStyle name="常规 3 2 2 9" xfId="25287"/>
    <cellStyle name="常规 2 11 8 2" xfId="25288"/>
    <cellStyle name="常规 3 2 2 9 2" xfId="25289"/>
    <cellStyle name="解释性文本 2 5 3 3" xfId="25290"/>
    <cellStyle name="常规 2 11 8 2 2" xfId="25291"/>
    <cellStyle name="解释性文本 2 5 3 4" xfId="25292"/>
    <cellStyle name="常规 2 11 8 2 3" xfId="25293"/>
    <cellStyle name="常规 2 11 8 4" xfId="25294"/>
    <cellStyle name="常规 2 16 2 3 2" xfId="25295"/>
    <cellStyle name="常规 2 11 9 2" xfId="25296"/>
    <cellStyle name="常规 2 11 9 3" xfId="25297"/>
    <cellStyle name="常规 2 12" xfId="25298"/>
    <cellStyle name="常规 2 12 10" xfId="25299"/>
    <cellStyle name="常规 2 12 2" xfId="25300"/>
    <cellStyle name="输出 2 5 12" xfId="25301"/>
    <cellStyle name="常规 3 2 3 3" xfId="25302"/>
    <cellStyle name="常规 2 2 2 3 2 4" xfId="25303"/>
    <cellStyle name="强调文字颜色 3 5 2 2 2" xfId="25304"/>
    <cellStyle name="常规 2 12 2 2 2" xfId="25305"/>
    <cellStyle name="常规 27 6" xfId="25306"/>
    <cellStyle name="常规 32 6" xfId="25307"/>
    <cellStyle name="常规 3 2 3 3 2 2" xfId="25308"/>
    <cellStyle name="汇总 2 10 3 2 3" xfId="25309"/>
    <cellStyle name="常规 2 4 2 3 6" xfId="25310"/>
    <cellStyle name="常规 2 12 2 2 2 2" xfId="25311"/>
    <cellStyle name="输出 2 2 4 2 2 4 4" xfId="25312"/>
    <cellStyle name="汇总 2 2 2 2 8 2 5" xfId="25313"/>
    <cellStyle name="常规 27 6 2" xfId="25314"/>
    <cellStyle name="常规 2 12 2 2 2 3" xfId="25315"/>
    <cellStyle name="强调文字颜色 5 2 2 2 2 2 2" xfId="25316"/>
    <cellStyle name="常规 2 2 2 3 2 5" xfId="25317"/>
    <cellStyle name="强调文字颜色 3 5 2 2 3" xfId="25318"/>
    <cellStyle name="常规 2 12 2 2 3" xfId="25319"/>
    <cellStyle name="常规 3 2 3 3 2 3" xfId="25320"/>
    <cellStyle name="常规 27 7" xfId="25321"/>
    <cellStyle name="常规 2 12 2 2 3 2" xfId="25322"/>
    <cellStyle name="常规 27 8" xfId="25323"/>
    <cellStyle name="注释 2 2 10 2" xfId="25324"/>
    <cellStyle name="常规 2 12 2 2 4" xfId="25325"/>
    <cellStyle name="常规 8 5 2 2" xfId="25326"/>
    <cellStyle name="常规 2 12 2 2 5" xfId="25327"/>
    <cellStyle name="常规 8 5 2 3" xfId="25328"/>
    <cellStyle name="常规 2 12 2 2 6" xfId="25329"/>
    <cellStyle name="常规 6 10" xfId="25330"/>
    <cellStyle name="注释 2 2 10 4" xfId="25331"/>
    <cellStyle name="常规 2 12 3" xfId="25332"/>
    <cellStyle name="常规 3 2 3 4" xfId="25333"/>
    <cellStyle name="常规 2 12 3 2 2" xfId="25334"/>
    <cellStyle name="强调文字颜色 1 2 4" xfId="25335"/>
    <cellStyle name="常规 3 2 3 4 2 2" xfId="25336"/>
    <cellStyle name="输入 2 3 2 2 3 4" xfId="25337"/>
    <cellStyle name="常规 2 12 3 2 3" xfId="25338"/>
    <cellStyle name="强调文字颜色 1 2 5" xfId="25339"/>
    <cellStyle name="常规 3 2 3 4 2 3" xfId="25340"/>
    <cellStyle name="输入 2 3 2 2 3 5" xfId="25341"/>
    <cellStyle name="常规 2 12 4" xfId="25342"/>
    <cellStyle name="常规 3 2 3 5" xfId="25343"/>
    <cellStyle name="常规 2 12 4 2" xfId="25344"/>
    <cellStyle name="常规 3 2 3 5 2" xfId="25345"/>
    <cellStyle name="常规 2 12 4 4" xfId="25346"/>
    <cellStyle name="常规 3 2 3 5 4" xfId="25347"/>
    <cellStyle name="常规 2 12 5 5" xfId="25348"/>
    <cellStyle name="汇总 5 2 2 3 3 2" xfId="25349"/>
    <cellStyle name="常规 3 2 3 6 5" xfId="25350"/>
    <cellStyle name="解释性文本 3 3 3 3" xfId="25351"/>
    <cellStyle name="常规 2 12 6 2 2" xfId="25352"/>
    <cellStyle name="常规 2 12 6 3" xfId="25353"/>
    <cellStyle name="常规 2 12 6 4" xfId="25354"/>
    <cellStyle name="常规 2 18 2 2 2 3 2" xfId="25355"/>
    <cellStyle name="常规 2 13" xfId="25356"/>
    <cellStyle name="计算 3 5 2" xfId="25357"/>
    <cellStyle name="常规 8 3 2 3 2" xfId="25358"/>
    <cellStyle name="常规 3 2 4 3" xfId="25359"/>
    <cellStyle name="常规 2 13 2" xfId="25360"/>
    <cellStyle name="计算 3 5 2 2" xfId="25361"/>
    <cellStyle name="常规 3 2 4 3 2" xfId="25362"/>
    <cellStyle name="常规 2 13 2 2" xfId="25363"/>
    <cellStyle name="计算 3 5 2 2 2" xfId="25364"/>
    <cellStyle name="常规 2 13 2 2 2 2 2" xfId="25365"/>
    <cellStyle name="常规 2 13 2 2 2 2 3" xfId="25366"/>
    <cellStyle name="警告文本 3 6 2" xfId="25367"/>
    <cellStyle name="常规 2 13 2 2 2 2 4" xfId="25368"/>
    <cellStyle name="常规 2 13 2 2 2 3" xfId="25369"/>
    <cellStyle name="强调文字颜色 5 2 3 2 2 2 2" xfId="25370"/>
    <cellStyle name="常规 2 13 2 2 2 3 2" xfId="25371"/>
    <cellStyle name="常规 3 2 4 3 2 3" xfId="25372"/>
    <cellStyle name="检查单元格 5 5 2" xfId="25373"/>
    <cellStyle name="常规 2 13 2 2 3" xfId="25374"/>
    <cellStyle name="检查单元格 5 5 2 2" xfId="25375"/>
    <cellStyle name="常规 2 13 2 2 3 2" xfId="25376"/>
    <cellStyle name="常规 2 13 2 2 3 2 2" xfId="25377"/>
    <cellStyle name="常规 3 2 4 4" xfId="25378"/>
    <cellStyle name="常规 2 13 3" xfId="25379"/>
    <cellStyle name="计算 3 5 2 3" xfId="25380"/>
    <cellStyle name="常规 2 13 4 2" xfId="25381"/>
    <cellStyle name="常规 3 2 4 5 2" xfId="25382"/>
    <cellStyle name="汇总 2 6 11" xfId="25383"/>
    <cellStyle name="常规 2 14" xfId="25384"/>
    <cellStyle name="计算 3 5 3" xfId="25385"/>
    <cellStyle name="常规 3 2 5 3" xfId="25386"/>
    <cellStyle name="常规 2 14 2" xfId="25387"/>
    <cellStyle name="计算 3 5 3 2" xfId="25388"/>
    <cellStyle name="常规 3 2 5 3 2" xfId="25389"/>
    <cellStyle name="汇总 5" xfId="25390"/>
    <cellStyle name="常规 2 14 2 2" xfId="25391"/>
    <cellStyle name="常规 3 2 5 3 2 2 2" xfId="25392"/>
    <cellStyle name="汇总 5 2 2" xfId="25393"/>
    <cellStyle name="常规 2 14 2 2 2 2" xfId="25394"/>
    <cellStyle name="常规 4 4 2 3 6" xfId="25395"/>
    <cellStyle name="汇总 5 2 2 2" xfId="25396"/>
    <cellStyle name="常规 2 14 2 2 2 2 2" xfId="25397"/>
    <cellStyle name="汇总 5 2 2 3" xfId="25398"/>
    <cellStyle name="常规 2 14 2 2 2 2 3" xfId="25399"/>
    <cellStyle name="汇总 5 2 3 2" xfId="25400"/>
    <cellStyle name="常规 2 14 2 2 2 3 2" xfId="25401"/>
    <cellStyle name="汇总 5 2 4" xfId="25402"/>
    <cellStyle name="汇总 5 2 5 5 2" xfId="25403"/>
    <cellStyle name="常规 2 14 2 2 2 4" xfId="25404"/>
    <cellStyle name="汇总 5 2 6" xfId="25405"/>
    <cellStyle name="常规 2 14 2 2 2 6" xfId="25406"/>
    <cellStyle name="常规 3 2 5 3 2 3" xfId="25407"/>
    <cellStyle name="汇总 5 3" xfId="25408"/>
    <cellStyle name="常规 2 14 2 2 3" xfId="25409"/>
    <cellStyle name="汇总 5 3 2" xfId="25410"/>
    <cellStyle name="常规 2 14 2 2 3 2" xfId="25411"/>
    <cellStyle name="汇总 5 7" xfId="25412"/>
    <cellStyle name="常规 2 14 2 2 7" xfId="25413"/>
    <cellStyle name="常规 3 2 5 3 3 2" xfId="25414"/>
    <cellStyle name="汇总 6 2" xfId="25415"/>
    <cellStyle name="常规 2 14 2 3 2" xfId="25416"/>
    <cellStyle name="输入 4 2 3 3" xfId="25417"/>
    <cellStyle name="汇总 6 2 2" xfId="25418"/>
    <cellStyle name="常规 2 14 2 3 2 2" xfId="25419"/>
    <cellStyle name="常规 3 2 5 3 3 3" xfId="25420"/>
    <cellStyle name="汇总 6 3" xfId="25421"/>
    <cellStyle name="常规 2 14 2 3 3" xfId="25422"/>
    <cellStyle name="注释 2 2 2 3 4 4 2 2" xfId="25423"/>
    <cellStyle name="汇总 7 2" xfId="25424"/>
    <cellStyle name="常规 2 14 2 4 2" xfId="25425"/>
    <cellStyle name="汇总 2 2 2 2 2" xfId="25426"/>
    <cellStyle name="汇总 8 2" xfId="25427"/>
    <cellStyle name="常规 2 14 2 5 2" xfId="25428"/>
    <cellStyle name="汇总 2 2 2 3" xfId="25429"/>
    <cellStyle name="汇总 9" xfId="25430"/>
    <cellStyle name="常规 2 14 2 6" xfId="25431"/>
    <cellStyle name="常规 2 14 2 7" xfId="25432"/>
    <cellStyle name="汇总 2 2 2 4" xfId="25433"/>
    <cellStyle name="常规 2 14 3 3" xfId="25434"/>
    <cellStyle name="常规 3 2 5 4 3" xfId="25435"/>
    <cellStyle name="常规 3 2 6 3" xfId="25436"/>
    <cellStyle name="常规 2 15 2" xfId="25437"/>
    <cellStyle name="计算 3 5 4 2" xfId="25438"/>
    <cellStyle name="常规 2 15 2 2 2" xfId="25439"/>
    <cellStyle name="常规 2 15 2 2 2 2" xfId="25440"/>
    <cellStyle name="常规 2 15 2 2 2 2 2" xfId="25441"/>
    <cellStyle name="输出 2 6 4 5 2" xfId="25442"/>
    <cellStyle name="常规 2 15 2 2 2 2 4" xfId="25443"/>
    <cellStyle name="常规 2 5 2 5 2" xfId="25444"/>
    <cellStyle name="常规 2 15 2 2 2 3" xfId="25445"/>
    <cellStyle name="输出 6 2 2 2 2 2" xfId="25446"/>
    <cellStyle name="常规 2 15 2 2 2 3 2" xfId="25447"/>
    <cellStyle name="常规 2 15 2 2 2 5" xfId="25448"/>
    <cellStyle name="常规 2 15 2 2 3" xfId="25449"/>
    <cellStyle name="常规 5 4 2 4 2 2" xfId="25450"/>
    <cellStyle name="常规 2 15 2 2 3 2" xfId="25451"/>
    <cellStyle name="计算 4 2 2 4 3" xfId="25452"/>
    <cellStyle name="汇总 2 3 2 3 3" xfId="25453"/>
    <cellStyle name="常规 2 15 2 2 3 2 2" xfId="25454"/>
    <cellStyle name="常规 2 15 2 3" xfId="25455"/>
    <cellStyle name="常规 2 15 2 3 2" xfId="25456"/>
    <cellStyle name="常规 2 15 2 3 3" xfId="25457"/>
    <cellStyle name="常规 2 15 2 3 3 2" xfId="25458"/>
    <cellStyle name="常规 2 15 2 4 2" xfId="25459"/>
    <cellStyle name="计算 4 2 2 2 2" xfId="25460"/>
    <cellStyle name="常规 2 15 2 4 3" xfId="25461"/>
    <cellStyle name="计算 4 2 2 2 3" xfId="25462"/>
    <cellStyle name="常规 2 15 2 5" xfId="25463"/>
    <cellStyle name="计算 4 2 2 3" xfId="25464"/>
    <cellStyle name="汇总 2 3 2 2" xfId="25465"/>
    <cellStyle name="常规 2 15 2 6" xfId="25466"/>
    <cellStyle name="计算 4 2 2 4" xfId="25467"/>
    <cellStyle name="汇总 2 3 2 3" xfId="25468"/>
    <cellStyle name="常规 2 15 2 7" xfId="25469"/>
    <cellStyle name="计算 4 2 2 5" xfId="25470"/>
    <cellStyle name="汇总 2 3 2 4" xfId="25471"/>
    <cellStyle name="常规 2 16 2" xfId="25472"/>
    <cellStyle name="常规 3 2 7 3" xfId="25473"/>
    <cellStyle name="适中 5 3 2 2" xfId="25474"/>
    <cellStyle name="常规 2 16 2 2" xfId="25475"/>
    <cellStyle name="常规 3 2 7 3 2" xfId="25476"/>
    <cellStyle name="适中 5 3 2 2 2" xfId="25477"/>
    <cellStyle name="常规 2 4 2 5" xfId="25478"/>
    <cellStyle name="输出 2 5 4 5" xfId="25479"/>
    <cellStyle name="常规 3 2 3 10" xfId="25480"/>
    <cellStyle name="常规 2 16 2 2 2 2" xfId="25481"/>
    <cellStyle name="常规 2 4 2 5 2" xfId="25482"/>
    <cellStyle name="输入 2 5 2 3 3" xfId="25483"/>
    <cellStyle name="常规 2 16 2 2 2 2 2" xfId="25484"/>
    <cellStyle name="汇总 3 2 2 6" xfId="25485"/>
    <cellStyle name="常规 2 4 2 5 3" xfId="25486"/>
    <cellStyle name="汇总 2 2 2 2 8 4 2" xfId="25487"/>
    <cellStyle name="输入 2 5 2 3 4" xfId="25488"/>
    <cellStyle name="常规 2 16 2 2 2 2 3" xfId="25489"/>
    <cellStyle name="汇总 3 2 2 7" xfId="25490"/>
    <cellStyle name="输入 2 5 2 3 5" xfId="25491"/>
    <cellStyle name="常规 2 16 2 2 2 2 4" xfId="25492"/>
    <cellStyle name="汇总 3 2 2 8" xfId="25493"/>
    <cellStyle name="常规 2 4 2 6" xfId="25494"/>
    <cellStyle name="输出 2 5 4 6" xfId="25495"/>
    <cellStyle name="常规 2 16 2 2 2 3" xfId="25496"/>
    <cellStyle name="输出 6 3 2 2 2 2" xfId="25497"/>
    <cellStyle name="常规 2 6 11 2" xfId="25498"/>
    <cellStyle name="常规 2 4 2 8" xfId="25499"/>
    <cellStyle name="计算 2 4 6 2 2" xfId="25500"/>
    <cellStyle name="常规 2 16 2 2 2 5" xfId="25501"/>
    <cellStyle name="常规 2 16 2 2 3" xfId="25502"/>
    <cellStyle name="汇总 5 2 2 2 5 2" xfId="25503"/>
    <cellStyle name="常规 2 4 3 5" xfId="25504"/>
    <cellStyle name="输出 2 5 5 5" xfId="25505"/>
    <cellStyle name="常规 2 16 2 2 3 2" xfId="25506"/>
    <cellStyle name="输入 2 5 3 3 3" xfId="25507"/>
    <cellStyle name="常规 2 16 2 2 3 2 2" xfId="25508"/>
    <cellStyle name="计算 5 2 2 7" xfId="25509"/>
    <cellStyle name="汇总 3 3 2 6" xfId="25510"/>
    <cellStyle name="常规 2 4 3 6" xfId="25511"/>
    <cellStyle name="常规 2 16 2 2 3 3" xfId="25512"/>
    <cellStyle name="常规 2 16 2 2 3 4" xfId="25513"/>
    <cellStyle name="常规 2 16 2 3" xfId="25514"/>
    <cellStyle name="常规 3 2 7 3 3" xfId="25515"/>
    <cellStyle name="适中 5 3 2 2 3" xfId="25516"/>
    <cellStyle name="常规 2 5 2 5" xfId="25517"/>
    <cellStyle name="输出 2 6 4 5" xfId="25518"/>
    <cellStyle name="常规 2 16 2 3 2 2" xfId="25519"/>
    <cellStyle name="常规 2 5 2 6" xfId="25520"/>
    <cellStyle name="输出 2 6 4 6" xfId="25521"/>
    <cellStyle name="常规 2 16 2 3 2 3" xfId="25522"/>
    <cellStyle name="常规 2 16 2 4 2" xfId="25523"/>
    <cellStyle name="计算 4 3 2 2 2" xfId="25524"/>
    <cellStyle name="常规 2 17" xfId="25525"/>
    <cellStyle name="计算 3 5 6" xfId="25526"/>
    <cellStyle name="常规 2 17 2" xfId="25527"/>
    <cellStyle name="输出 2 6 12" xfId="25528"/>
    <cellStyle name="常规 3 2 8 3" xfId="25529"/>
    <cellStyle name="适中 5 3 3 2" xfId="25530"/>
    <cellStyle name="警告文本 5 2 3 5" xfId="25531"/>
    <cellStyle name="常规 2 17 2 2" xfId="25532"/>
    <cellStyle name="警告文本 4 2 3" xfId="25533"/>
    <cellStyle name="常规 2 17 2 2 2" xfId="25534"/>
    <cellStyle name="警告文本 4 2 3 2" xfId="25535"/>
    <cellStyle name="常规 2 17 2 2 2 2" xfId="25536"/>
    <cellStyle name="常规 2 3 2 5 4" xfId="25537"/>
    <cellStyle name="警告文本 4 2 3 2 2" xfId="25538"/>
    <cellStyle name="常规 2 17 2 2 2 2 2" xfId="25539"/>
    <cellStyle name="常规 2 3 2 5 5" xfId="25540"/>
    <cellStyle name="注释 2 16 2 2 2" xfId="25541"/>
    <cellStyle name="警告文本 4 2 3 2 3" xfId="25542"/>
    <cellStyle name="常规 2 17 2 2 2 2 3" xfId="25543"/>
    <cellStyle name="警告文本 4 2 3 3" xfId="25544"/>
    <cellStyle name="常规 2 17 2 2 2 3" xfId="25545"/>
    <cellStyle name="常规 2 3 2 6 4" xfId="25546"/>
    <cellStyle name="警告文本 4 2 3 3 2" xfId="25547"/>
    <cellStyle name="常规 2 17 2 2 2 3 2" xfId="25548"/>
    <cellStyle name="警告文本 4 2 3 5" xfId="25549"/>
    <cellStyle name="常规 2 17 2 2 2 5" xfId="25550"/>
    <cellStyle name="输出 3 2 6 2" xfId="25551"/>
    <cellStyle name="警告文本 4 2 3 6" xfId="25552"/>
    <cellStyle name="常规 2 17 2 2 2 6" xfId="25553"/>
    <cellStyle name="汇总 5 2 3 2 5 2" xfId="25554"/>
    <cellStyle name="警告文本 4 2 4" xfId="25555"/>
    <cellStyle name="常规 2 17 2 2 3" xfId="25556"/>
    <cellStyle name="警告文本 4 2 4 2" xfId="25557"/>
    <cellStyle name="常规 2 17 2 2 3 2" xfId="25558"/>
    <cellStyle name="警告文本 4 2 4 3" xfId="25559"/>
    <cellStyle name="常规 2 17 2 2 3 3" xfId="25560"/>
    <cellStyle name="警告文本 4 2 8" xfId="25561"/>
    <cellStyle name="常规 2 17 2 2 7" xfId="25562"/>
    <cellStyle name="输出 4 2 6 2" xfId="25563"/>
    <cellStyle name="警告文本 5 2 3 6" xfId="25564"/>
    <cellStyle name="常规 2 17 2 3" xfId="25565"/>
    <cellStyle name="警告文本 4 3 3 2" xfId="25566"/>
    <cellStyle name="常规 2 17 2 3 2 2" xfId="25567"/>
    <cellStyle name="常规 2 17 2 4" xfId="25568"/>
    <cellStyle name="输出 4 2 6 3" xfId="25569"/>
    <cellStyle name="计算 4 4 2 2" xfId="25570"/>
    <cellStyle name="计算 4 4 2 2 2" xfId="25571"/>
    <cellStyle name="警告文本 4 4 3" xfId="25572"/>
    <cellStyle name="常规 2 17 2 4 2" xfId="25573"/>
    <cellStyle name="常规 2 18 2 2 2" xfId="25574"/>
    <cellStyle name="常规 2 18 2 2 2 2" xfId="25575"/>
    <cellStyle name="常规 2 18 2 2 2 2 2" xfId="25576"/>
    <cellStyle name="强调文字颜色 2 6" xfId="25577"/>
    <cellStyle name="输入 2 3 2 3 7" xfId="25578"/>
    <cellStyle name="常规 2 18 2 2 2 2 3" xfId="25579"/>
    <cellStyle name="强调文字颜色 2 7" xfId="25580"/>
    <cellStyle name="输入 2 3 2 3 8" xfId="25581"/>
    <cellStyle name="常规 2 18 2 2 2 3" xfId="25582"/>
    <cellStyle name="常规 2 18 2 2 2 4" xfId="25583"/>
    <cellStyle name="输出 2 2 3 2 2 3 2 2 2" xfId="25584"/>
    <cellStyle name="常规 2 18 2 2 2 5" xfId="25585"/>
    <cellStyle name="常规 2 18 2 2 2 6" xfId="25586"/>
    <cellStyle name="常规 2 18 2 2 3" xfId="25587"/>
    <cellStyle name="链接单元格 10 2" xfId="25588"/>
    <cellStyle name="常规 2 18 2 2 3 2" xfId="25589"/>
    <cellStyle name="常规 2 18 2 2 5 2" xfId="25590"/>
    <cellStyle name="常规 2 18 2 2 7" xfId="25591"/>
    <cellStyle name="常规 4 2 4 2" xfId="25592"/>
    <cellStyle name="常规 2 18 2 3" xfId="25593"/>
    <cellStyle name="输出 4 3 6 2" xfId="25594"/>
    <cellStyle name="常规 4 2 4 2 2" xfId="25595"/>
    <cellStyle name="常规 2 18 2 3 2" xfId="25596"/>
    <cellStyle name="常规 2 2 2 2 2 6" xfId="25597"/>
    <cellStyle name="常规 4 2 4 2 2 2" xfId="25598"/>
    <cellStyle name="常规 2 18 2 3 2 2" xfId="25599"/>
    <cellStyle name="常规 4 2 4 3" xfId="25600"/>
    <cellStyle name="常规 2 18 2 4" xfId="25601"/>
    <cellStyle name="输出 2 3 3 2 2 2 2" xfId="25602"/>
    <cellStyle name="常规 7 13 2" xfId="25603"/>
    <cellStyle name="计算 4 5 2 2" xfId="25604"/>
    <cellStyle name="常规 4 2 4 3 2" xfId="25605"/>
    <cellStyle name="常规 2 18 2 4 2" xfId="25606"/>
    <cellStyle name="计算 4 5 2 2 2" xfId="25607"/>
    <cellStyle name="常规 4 2 4 6" xfId="25608"/>
    <cellStyle name="常规 2 18 2 7" xfId="25609"/>
    <cellStyle name="汇总 2 6 2 4" xfId="25610"/>
    <cellStyle name="常规 2 18 6" xfId="25611"/>
    <cellStyle name="常规 2 18 7" xfId="25612"/>
    <cellStyle name="强调文字颜色 6 4 2 2 2 3 2" xfId="25613"/>
    <cellStyle name="常规 2 18 8" xfId="25614"/>
    <cellStyle name="常规 2 3 16" xfId="25615"/>
    <cellStyle name="常规 7 3 2 4 2 2" xfId="25616"/>
    <cellStyle name="常规 2 19 2 2" xfId="25617"/>
    <cellStyle name="常规 5 11 2 3" xfId="25618"/>
    <cellStyle name="注释 5 2 2 3 2" xfId="25619"/>
    <cellStyle name="常规 2 19 2 2 2" xfId="25620"/>
    <cellStyle name="常规 2 19 2 2 2 2" xfId="25621"/>
    <cellStyle name="常规 8 2 2 2 4" xfId="25622"/>
    <cellStyle name="警告文本 2 6 2 2 3" xfId="25623"/>
    <cellStyle name="常规 2 19 2 2 2 2 2" xfId="25624"/>
    <cellStyle name="常规 2 19 2 2 2 3" xfId="25625"/>
    <cellStyle name="常规 2 19 2 2 2 3 2" xfId="25626"/>
    <cellStyle name="常规 2 19 2 2 2 5" xfId="25627"/>
    <cellStyle name="常规 2 19 4 2 2" xfId="25628"/>
    <cellStyle name="常规 2 19 4 2 2 2" xfId="25629"/>
    <cellStyle name="汇总 2 13 2 4" xfId="25630"/>
    <cellStyle name="常规 2 19 4 2 2 2 3" xfId="25631"/>
    <cellStyle name="常规 2 19 4 2 2 2 4" xfId="25632"/>
    <cellStyle name="常规 6 5 2 2 2 2" xfId="25633"/>
    <cellStyle name="常规 2 19 4 2 2 3" xfId="25634"/>
    <cellStyle name="汇总 2 13 2 5" xfId="25635"/>
    <cellStyle name="常规 6 5 2 2 2 3" xfId="25636"/>
    <cellStyle name="常规 2 19 4 2 2 4" xfId="25637"/>
    <cellStyle name="常规 2 19 4 2 2 5" xfId="25638"/>
    <cellStyle name="常规 6 5 2 2 3 2" xfId="25639"/>
    <cellStyle name="常规 2 19 4 2 3 3" xfId="25640"/>
    <cellStyle name="常规 2 19 4 2 3 4" xfId="25641"/>
    <cellStyle name="常规 2 19 4 3 2 3" xfId="25642"/>
    <cellStyle name="汇总 2 14 2 5" xfId="25643"/>
    <cellStyle name="汇总 5 2 3 2 5" xfId="25644"/>
    <cellStyle name="常规 2 2 10 2" xfId="25645"/>
    <cellStyle name="常规 5 4 4 5" xfId="25646"/>
    <cellStyle name="常规 2 2 11" xfId="25647"/>
    <cellStyle name="常规 2 2 12" xfId="25648"/>
    <cellStyle name="常规 2 2 2 2 2 2" xfId="25649"/>
    <cellStyle name="输出 2 3 4 2 2 2" xfId="25650"/>
    <cellStyle name="常规 2 2 2 2 2 2 2 4" xfId="25651"/>
    <cellStyle name="常规 2 2 2 2 2 2 3 2" xfId="25652"/>
    <cellStyle name="注释 2 6 4 2 2 3" xfId="25653"/>
    <cellStyle name="常规 2 2 2 2 2 2 3 3" xfId="25654"/>
    <cellStyle name="注释 2 6 4 2 2 4" xfId="25655"/>
    <cellStyle name="常规 2 2 2 2 2 2 3 4" xfId="25656"/>
    <cellStyle name="常规 2 2 2 2 2 2 4 2" xfId="25657"/>
    <cellStyle name="汇总 6 3 2 5" xfId="25658"/>
    <cellStyle name="常规 2 2 2 2 2 2 4 3" xfId="25659"/>
    <cellStyle name="汇总 6 3 2 6" xfId="25660"/>
    <cellStyle name="汇总 2 4 2 2 3 2 2" xfId="25661"/>
    <cellStyle name="常规 2 3 2 3 2 2 3" xfId="25662"/>
    <cellStyle name="常规 2 2 2 2 2 2 5" xfId="25663"/>
    <cellStyle name="常规 2 2 2 2 2 2 5 2" xfId="25664"/>
    <cellStyle name="汇总 6 3 3 5" xfId="25665"/>
    <cellStyle name="常规 2 2 2 2 2 2 6" xfId="25666"/>
    <cellStyle name="常规 2 2 2 2 2 3" xfId="25667"/>
    <cellStyle name="输出 2 3 4 2 2 3" xfId="25668"/>
    <cellStyle name="计算 4 4 3 2 4" xfId="25669"/>
    <cellStyle name="警告文本 5 4 5" xfId="25670"/>
    <cellStyle name="常规 2 3 2 2 6 2" xfId="25671"/>
    <cellStyle name="常规 2 2 2 2 2 3 2 2" xfId="25672"/>
    <cellStyle name="常规 2 2 2 2 2 3 2 2 2" xfId="25673"/>
    <cellStyle name="常规 2 2 2 2 2 3 2 2 2 2" xfId="25674"/>
    <cellStyle name="常规 2 2 2 2 2 3 2 2 3" xfId="25675"/>
    <cellStyle name="常规 2 2 2 2 2 3 2 2 4" xfId="25676"/>
    <cellStyle name="常规 2 7 4 3 2" xfId="25677"/>
    <cellStyle name="警告文本 5 4 6" xfId="25678"/>
    <cellStyle name="常规 2 3 2 2 6 3" xfId="25679"/>
    <cellStyle name="常规 2 2 2 2 2 3 2 3" xfId="25680"/>
    <cellStyle name="常规 2 2 2 2 2 3 2 3 2" xfId="25681"/>
    <cellStyle name="常规 2 2 2 2 2 3 2 4" xfId="25682"/>
    <cellStyle name="汇总 2 5 3 2 4" xfId="25683"/>
    <cellStyle name="警告文本 5 5 5" xfId="25684"/>
    <cellStyle name="常规 2 3 2 2 7 2" xfId="25685"/>
    <cellStyle name="常规 2 2 2 2 2 3 3 2" xfId="25686"/>
    <cellStyle name="注释 2 6 4 3 2 3" xfId="25687"/>
    <cellStyle name="常规 2 2 2 2 2 3 3 2 2" xfId="25688"/>
    <cellStyle name="常规 2 2 2 2 2 3 3 3" xfId="25689"/>
    <cellStyle name="注释 2 6 4 3 2 4" xfId="25690"/>
    <cellStyle name="常规 2 2 2 2 2 3 3 4" xfId="25691"/>
    <cellStyle name="常规 2 3 2 2 8" xfId="25692"/>
    <cellStyle name="常规 2 2 2 2 2 3 4" xfId="25693"/>
    <cellStyle name="常规 2 3 2 2 8 2" xfId="25694"/>
    <cellStyle name="汇总 2 5 3 3 4" xfId="25695"/>
    <cellStyle name="常规 2 2 2 2 2 3 4 2" xfId="25696"/>
    <cellStyle name="汇总 6 4 2 5" xfId="25697"/>
    <cellStyle name="常规 2 2 2 2 2 3 6" xfId="25698"/>
    <cellStyle name="常规 2 2 2 2 2 4" xfId="25699"/>
    <cellStyle name="输出 2 3 4 2 2 4" xfId="25700"/>
    <cellStyle name="常规 2 3 2 3 6" xfId="25701"/>
    <cellStyle name="常规 2 2 2 2 2 4 2" xfId="25702"/>
    <cellStyle name="常规 2 2 2 2 2 4 2 2" xfId="25703"/>
    <cellStyle name="常规 2 2 2 2 2 4 2 3" xfId="25704"/>
    <cellStyle name="常规 2 3 2 3 7" xfId="25705"/>
    <cellStyle name="常规 2 2 2 2 2 4 3" xfId="25706"/>
    <cellStyle name="常规 2 2 2 2 2 4 3 2" xfId="25707"/>
    <cellStyle name="常规 2 2 2 2 2 4 4" xfId="25708"/>
    <cellStyle name="常规 2 2 2 2 2 5" xfId="25709"/>
    <cellStyle name="常规 2 2 2 2 2 5 2" xfId="25710"/>
    <cellStyle name="输入 2 4 2 2 7" xfId="25711"/>
    <cellStyle name="常规 2 2 2 2 2 5 3" xfId="25712"/>
    <cellStyle name="常规 2 2 2 2 2 6 2" xfId="25713"/>
    <cellStyle name="输入 2 4 2 3 7" xfId="25714"/>
    <cellStyle name="常规 2 2 2 2 2 6 3" xfId="25715"/>
    <cellStyle name="常规 2 2 2 2 2 7" xfId="25716"/>
    <cellStyle name="常规 4 2 4 2 2 3" xfId="25717"/>
    <cellStyle name="常规 2 2 2 2 2 7 2" xfId="25718"/>
    <cellStyle name="输入 2 4 2 4 7" xfId="25719"/>
    <cellStyle name="常规 2 2 2 2 2 8" xfId="25720"/>
    <cellStyle name="常规 2 2 2 2 2 8 2" xfId="25721"/>
    <cellStyle name="常规 2 2 2 2 2 9" xfId="25722"/>
    <cellStyle name="常规 2 2 2 2 3" xfId="25723"/>
    <cellStyle name="输出 2 3 4 2 3" xfId="25724"/>
    <cellStyle name="常规 2 2 2 2 3 2" xfId="25725"/>
    <cellStyle name="输出 2 3 4 2 3 2" xfId="25726"/>
    <cellStyle name="常规 2 2 2 2 3 4" xfId="25727"/>
    <cellStyle name="汇总 2 2 4 2 4 2 2 3" xfId="25728"/>
    <cellStyle name="常规 2 2 2 2 3 6" xfId="25729"/>
    <cellStyle name="常规 4 2 4 2 3 2" xfId="25730"/>
    <cellStyle name="常规 2 2 2 2 4" xfId="25731"/>
    <cellStyle name="输出 2 3 4 2 4" xfId="25732"/>
    <cellStyle name="常规 2 2 2 2 4 2" xfId="25733"/>
    <cellStyle name="常规 2 2 2 2 4 3" xfId="25734"/>
    <cellStyle name="汇总 2 2 4 2 4 2 3 2" xfId="25735"/>
    <cellStyle name="常规 2 2 2 2 4 4" xfId="25736"/>
    <cellStyle name="汇总 2 2 4 2 4 2 3 3" xfId="25737"/>
    <cellStyle name="常规 2 2 2 2 5" xfId="25738"/>
    <cellStyle name="输出 2 3 4 2 5" xfId="25739"/>
    <cellStyle name="常规 2 2 2 2 5 2" xfId="25740"/>
    <cellStyle name="常规 2 2 2 2 6" xfId="25741"/>
    <cellStyle name="常规 2 2 2 3" xfId="25742"/>
    <cellStyle name="输出 2 3 4 3" xfId="25743"/>
    <cellStyle name="常规 2 2 2 3 2 2" xfId="25744"/>
    <cellStyle name="输出 2 3 4 3 2 2" xfId="25745"/>
    <cellStyle name="常规 2 2 2 3 2 2 2" xfId="25746"/>
    <cellStyle name="常规 6 2 8 2 2 3" xfId="25747"/>
    <cellStyle name="常规 2 2 2 3 2 2 3" xfId="25748"/>
    <cellStyle name="常规 2 2 2 3 2 3" xfId="25749"/>
    <cellStyle name="常规 2 4 2 2 6" xfId="25750"/>
    <cellStyle name="输出 2 2 4 2 2 3 4" xfId="25751"/>
    <cellStyle name="常规 27 5 2" xfId="25752"/>
    <cellStyle name="常规 32 5 2" xfId="25753"/>
    <cellStyle name="常规 2 2 2 3 2 3 2" xfId="25754"/>
    <cellStyle name="常规 2 2 2 3 3 2" xfId="25755"/>
    <cellStyle name="常规 2 2 2 3 5 3" xfId="25756"/>
    <cellStyle name="计算 3 2 2 2" xfId="25757"/>
    <cellStyle name="常规 2 2 2 3 6 2" xfId="25758"/>
    <cellStyle name="计算 3 2 2 3" xfId="25759"/>
    <cellStyle name="常规 2 2 2 3 6 3" xfId="25760"/>
    <cellStyle name="计算 3 2 3" xfId="25761"/>
    <cellStyle name="常规 2 2 2 3 7" xfId="25762"/>
    <cellStyle name="计算 3 2 3 2" xfId="25763"/>
    <cellStyle name="常规 2 2 2 3 7 2" xfId="25764"/>
    <cellStyle name="常规 2 2 2 4 2" xfId="25765"/>
    <cellStyle name="输出 2 3 4 4 2" xfId="25766"/>
    <cellStyle name="常规 2 2 2 4 2 2" xfId="25767"/>
    <cellStyle name="常规 2 2 2 4 5" xfId="25768"/>
    <cellStyle name="常规 2 2 2 5 2" xfId="25769"/>
    <cellStyle name="输出 2 3 4 5 2" xfId="25770"/>
    <cellStyle name="常规 2 2 2 5 2 2" xfId="25771"/>
    <cellStyle name="常规 2 2 2 5 3" xfId="25772"/>
    <cellStyle name="常规 2 2 2 5 4" xfId="25773"/>
    <cellStyle name="常规 2 2 2 5 5" xfId="25774"/>
    <cellStyle name="注释 2 15 2 2 2" xfId="25775"/>
    <cellStyle name="常规 2 2 3 2 2" xfId="25776"/>
    <cellStyle name="注释 2 2 11 3" xfId="25777"/>
    <cellStyle name="输出 2 3 5 2 2" xfId="25778"/>
    <cellStyle name="常规 2 2 3 2 2 2 2" xfId="25779"/>
    <cellStyle name="注释 2 2 11 3 2 2" xfId="25780"/>
    <cellStyle name="输出 2 3 5 2 2 2 2" xfId="25781"/>
    <cellStyle name="常规 2 2 3 2 2 2 3" xfId="25782"/>
    <cellStyle name="常规 2 2 3 2 2 4" xfId="25783"/>
    <cellStyle name="注释 2 2 11 3 4" xfId="25784"/>
    <cellStyle name="输出 2 3 5 2 2 4" xfId="25785"/>
    <cellStyle name="常规 2 2 3 2 2 5" xfId="25786"/>
    <cellStyle name="常规 2 2 3 2 3" xfId="25787"/>
    <cellStyle name="注释 2 2 11 4" xfId="25788"/>
    <cellStyle name="输出 2 3 5 2 3" xfId="25789"/>
    <cellStyle name="常规 2 2 3 2 3 2 2" xfId="25790"/>
    <cellStyle name="常规 2 2 3 2 3 2 3" xfId="25791"/>
    <cellStyle name="常规 2 2 3 2 3 4" xfId="25792"/>
    <cellStyle name="汇总 2 2 4 2 5 2 2 3" xfId="25793"/>
    <cellStyle name="常规 2 2 3 2 4" xfId="25794"/>
    <cellStyle name="注释 2 2 11 5" xfId="25795"/>
    <cellStyle name="输出 2 3 5 2 4" xfId="25796"/>
    <cellStyle name="常规 2 2 3 2 4 2" xfId="25797"/>
    <cellStyle name="常规 2 2 3 2 4 2 2" xfId="25798"/>
    <cellStyle name="常规 2 2 3 2 4 3" xfId="25799"/>
    <cellStyle name="好 5 2 4 2 2" xfId="25800"/>
    <cellStyle name="常规 2 2 3 3" xfId="25801"/>
    <cellStyle name="输出 2 3 5 3" xfId="25802"/>
    <cellStyle name="常规 2 2 3 3 2" xfId="25803"/>
    <cellStyle name="注释 2 2 12 3" xfId="25804"/>
    <cellStyle name="输出 2 3 5 3 2" xfId="25805"/>
    <cellStyle name="常规 2 2 3 3 3" xfId="25806"/>
    <cellStyle name="输出 2 3 5 3 3" xfId="25807"/>
    <cellStyle name="常规 2 2 3 4" xfId="25808"/>
    <cellStyle name="输出 2 3 5 4" xfId="25809"/>
    <cellStyle name="常规 2 2 3 4 2" xfId="25810"/>
    <cellStyle name="输出 2 3 5 4 2" xfId="25811"/>
    <cellStyle name="常规 2 2 3 4 2 3" xfId="25812"/>
    <cellStyle name="常规 2 2 3 4 3" xfId="25813"/>
    <cellStyle name="常规 2 2 3 4 3 2" xfId="25814"/>
    <cellStyle name="常规 2 2 3 5" xfId="25815"/>
    <cellStyle name="输出 2 3 5 5" xfId="25816"/>
    <cellStyle name="常规 2 2 3 5 2" xfId="25817"/>
    <cellStyle name="输出 2 3 5 5 2" xfId="25818"/>
    <cellStyle name="常规 2 2 3 5 2 3" xfId="25819"/>
    <cellStyle name="常规 2 2 3 5 3" xfId="25820"/>
    <cellStyle name="常规 2 2 3 5 3 2" xfId="25821"/>
    <cellStyle name="常规 2 2 3 5 4" xfId="25822"/>
    <cellStyle name="常规 2 2 3 6" xfId="25823"/>
    <cellStyle name="输出 2 3 5 6" xfId="25824"/>
    <cellStyle name="常规 2 2 3 6 2 3" xfId="25825"/>
    <cellStyle name="常规 2 2 3 7" xfId="25826"/>
    <cellStyle name="输出 2 3 5 7" xfId="25827"/>
    <cellStyle name="输入 2 2 6 2 2" xfId="25828"/>
    <cellStyle name="常规 2 8 2 6 2 2" xfId="25829"/>
    <cellStyle name="常规 2 2 3 7 3" xfId="25830"/>
    <cellStyle name="输入 2 2 6 2 2 3" xfId="25831"/>
    <cellStyle name="常规 2 2 4 2" xfId="25832"/>
    <cellStyle name="输出 2 3 6 2" xfId="25833"/>
    <cellStyle name="输出 2 3 6 2 2" xfId="25834"/>
    <cellStyle name="强调文字颜色 1 3 7" xfId="25835"/>
    <cellStyle name="常规 2 2 4 2 2" xfId="25836"/>
    <cellStyle name="输出 2 3 6 2 2 2" xfId="25837"/>
    <cellStyle name="强调文字颜色 1 3 7 2" xfId="25838"/>
    <cellStyle name="常规 2 2 4 2 2 2" xfId="25839"/>
    <cellStyle name="常规 2 2 4 2 2 3" xfId="25840"/>
    <cellStyle name="输出 2 3 6 2 3" xfId="25841"/>
    <cellStyle name="强调文字颜色 1 3 8" xfId="25842"/>
    <cellStyle name="常规 2 2 4 2 3" xfId="25843"/>
    <cellStyle name="常规 2 2 4 2 3 2" xfId="25844"/>
    <cellStyle name="常规 2 2 4 3" xfId="25845"/>
    <cellStyle name="输出 2 3 6 3" xfId="25846"/>
    <cellStyle name="计算 2 5 2 2" xfId="25847"/>
    <cellStyle name="计算 2 5 2 2 2" xfId="25848"/>
    <cellStyle name="输出 2 3 6 3 2" xfId="25849"/>
    <cellStyle name="强调文字颜色 1 4 7" xfId="25850"/>
    <cellStyle name="常规 2 2 4 3 2" xfId="25851"/>
    <cellStyle name="常规 2 2 4 4" xfId="25852"/>
    <cellStyle name="输出 2 3 6 4" xfId="25853"/>
    <cellStyle name="计算 2 5 2 3" xfId="25854"/>
    <cellStyle name="计算 2 5 2 3 2" xfId="25855"/>
    <cellStyle name="强调文字颜色 1 5 7" xfId="25856"/>
    <cellStyle name="常规 2 2 4 4 2" xfId="25857"/>
    <cellStyle name="输出 2 3 7 2 2" xfId="25858"/>
    <cellStyle name="强调文字颜色 2 3 7" xfId="25859"/>
    <cellStyle name="常规 2 2 5 2 2" xfId="25860"/>
    <cellStyle name="计算 2 2 2 2 4 3 2 2 2" xfId="25861"/>
    <cellStyle name="输出 2 3 7 2 2 2" xfId="25862"/>
    <cellStyle name="强调文字颜色 2 3 7 2" xfId="25863"/>
    <cellStyle name="链接单元格 2 4 2 4" xfId="25864"/>
    <cellStyle name="常规 2 2 5 2 2 2" xfId="25865"/>
    <cellStyle name="链接单元格 2 4 2 5" xfId="25866"/>
    <cellStyle name="常规 2 2 5 2 2 3" xfId="25867"/>
    <cellStyle name="输出 2 3 7 2 3" xfId="25868"/>
    <cellStyle name="强调文字颜色 2 3 8" xfId="25869"/>
    <cellStyle name="常规 2 2 5 2 3" xfId="25870"/>
    <cellStyle name="链接单元格 2 4 3 4" xfId="25871"/>
    <cellStyle name="汇总 2 2 2 2 5 2 2 5" xfId="25872"/>
    <cellStyle name="常规 2 2 5 2 3 2" xfId="25873"/>
    <cellStyle name="常规 2 2 5 3" xfId="25874"/>
    <cellStyle name="计算 2 2 2 2 4 3 2 3" xfId="25875"/>
    <cellStyle name="输出 2 3 7 3" xfId="25876"/>
    <cellStyle name="计算 2 5 3 2" xfId="25877"/>
    <cellStyle name="计算 2 5 3 2 2" xfId="25878"/>
    <cellStyle name="输出 2 3 7 3 2" xfId="25879"/>
    <cellStyle name="强调文字颜色 2 4 7" xfId="25880"/>
    <cellStyle name="常规 2 2 5 3 2" xfId="25881"/>
    <cellStyle name="计算 2 5 3 2 2 2" xfId="25882"/>
    <cellStyle name="强调文字颜色 5 2 3 2 3" xfId="25883"/>
    <cellStyle name="强调文字颜色 2 4 7 2" xfId="25884"/>
    <cellStyle name="链接单元格 2 5 2 4" xfId="25885"/>
    <cellStyle name="常规 2 4 4 11" xfId="25886"/>
    <cellStyle name="常规 2 2 5 3 2 2" xfId="25887"/>
    <cellStyle name="计算 2 5 3 2 3" xfId="25888"/>
    <cellStyle name="强调文字颜色 2 4 8" xfId="25889"/>
    <cellStyle name="常规 2 2 5 3 3" xfId="25890"/>
    <cellStyle name="常规 2 2 6 3" xfId="25891"/>
    <cellStyle name="输出 2 3 8 3" xfId="25892"/>
    <cellStyle name="计算 2 5 4 2" xfId="25893"/>
    <cellStyle name="常规 2 2 7 3" xfId="25894"/>
    <cellStyle name="适中 4 3 2 2" xfId="25895"/>
    <cellStyle name="输出 2 3 9 3" xfId="25896"/>
    <cellStyle name="计算 2 5 5 2" xfId="25897"/>
    <cellStyle name="解释性文本 5 6 2 2" xfId="25898"/>
    <cellStyle name="常规 2 2 8 2" xfId="25899"/>
    <cellStyle name="常规 2 2 8 2 2" xfId="25900"/>
    <cellStyle name="强调文字颜色 5 3 7" xfId="25901"/>
    <cellStyle name="输出 7 4" xfId="25902"/>
    <cellStyle name="常规 2 2 8 3" xfId="25903"/>
    <cellStyle name="适中 4 3 3 2" xfId="25904"/>
    <cellStyle name="计算 2 5 6 2" xfId="25905"/>
    <cellStyle name="解释性文本 5 6 3" xfId="25906"/>
    <cellStyle name="常规 2 2 9" xfId="25907"/>
    <cellStyle name="常规 2 2 9 2" xfId="25908"/>
    <cellStyle name="常规 2 3 10 2 3" xfId="25909"/>
    <cellStyle name="计算 2 4 2 3 4 2 2" xfId="25910"/>
    <cellStyle name="常规 2 3 10 3" xfId="25911"/>
    <cellStyle name="常规 2 3 10 4" xfId="25912"/>
    <cellStyle name="常规 2 3 11 2 2" xfId="25913"/>
    <cellStyle name="强调文字颜色 6 4 2 4 2" xfId="25914"/>
    <cellStyle name="常规 2 3 11 2 4" xfId="25915"/>
    <cellStyle name="强调文字颜色 6 4 2 4 4" xfId="25916"/>
    <cellStyle name="常规 2 3 11 3 2" xfId="25917"/>
    <cellStyle name="强调文字颜色 6 4 2 5 2" xfId="25918"/>
    <cellStyle name="常规 2 3 11 3 3" xfId="25919"/>
    <cellStyle name="强调文字颜色 6 4 2 5 3" xfId="25920"/>
    <cellStyle name="常规 2 3 11 4" xfId="25921"/>
    <cellStyle name="强调文字颜色 6 4 2 6" xfId="25922"/>
    <cellStyle name="常规 2 3 11 5" xfId="25923"/>
    <cellStyle name="强调文字颜色 6 4 2 7" xfId="25924"/>
    <cellStyle name="常规 2 3 12 2" xfId="25925"/>
    <cellStyle name="强调文字颜色 6 4 3 4" xfId="25926"/>
    <cellStyle name="常规 2 3 13" xfId="25927"/>
    <cellStyle name="汇总 2 2 2 2 2 7" xfId="25928"/>
    <cellStyle name="汇总 4 2 4 2 2 3" xfId="25929"/>
    <cellStyle name="常规 2 3 13 2" xfId="25930"/>
    <cellStyle name="强调文字颜色 6 4 4 4" xfId="25931"/>
    <cellStyle name="常规 2 3 14 2" xfId="25932"/>
    <cellStyle name="强调文字颜色 6 4 5 4" xfId="25933"/>
    <cellStyle name="汇总 2 2 2 2 3 7" xfId="25934"/>
    <cellStyle name="常规 2 3 15" xfId="25935"/>
    <cellStyle name="常规 25 2 3 2 4" xfId="25936"/>
    <cellStyle name="常规 30 2 3 2 4" xfId="25937"/>
    <cellStyle name="常规 2 3 2 12" xfId="25938"/>
    <cellStyle name="常规 4 2 2 7 3" xfId="25939"/>
    <cellStyle name="常规 2 3 2 2 10" xfId="25940"/>
    <cellStyle name="常规 3 5 2 8" xfId="25941"/>
    <cellStyle name="常规 7 2 2 3 2 2" xfId="25942"/>
    <cellStyle name="常规 2 3 2 2 2 2 3" xfId="25943"/>
    <cellStyle name="常规 2 3 2 2 2 3" xfId="25944"/>
    <cellStyle name="输出 2 4 4 2 2 3" xfId="25945"/>
    <cellStyle name="常规 2 3 2 2 2 3 2" xfId="25946"/>
    <cellStyle name="常规 2 3 2 2 3 2" xfId="25947"/>
    <cellStyle name="输出 2 4 4 2 3 2" xfId="25948"/>
    <cellStyle name="常规 2 3 2 2 3 4" xfId="25949"/>
    <cellStyle name="警告文本 5 2 6" xfId="25950"/>
    <cellStyle name="常规 2 3 2 2 4 3" xfId="25951"/>
    <cellStyle name="警告文本 5 2 8" xfId="25952"/>
    <cellStyle name="常规 2 3 2 2 4 5" xfId="25953"/>
    <cellStyle name="常规 2 3 2 2 5 2 2" xfId="25954"/>
    <cellStyle name="常规 2 7 4 2 2" xfId="25955"/>
    <cellStyle name="警告文本 5 3 6" xfId="25956"/>
    <cellStyle name="常规 2 3 2 2 5 3" xfId="25957"/>
    <cellStyle name="常规 2 3 2 2 5 4" xfId="25958"/>
    <cellStyle name="常规 2 7 4 2 3" xfId="25959"/>
    <cellStyle name="常规 2 3 2 3" xfId="25960"/>
    <cellStyle name="输出 2 4 4 3" xfId="25961"/>
    <cellStyle name="常规 2 3 2 3 2 3" xfId="25962"/>
    <cellStyle name="常规 2 3 2 3 2 4" xfId="25963"/>
    <cellStyle name="强调文字颜色 4 5 2 2 2" xfId="25964"/>
    <cellStyle name="常规 2 3 2 3 3 2" xfId="25965"/>
    <cellStyle name="常规 2 3 2 3 3 3" xfId="25966"/>
    <cellStyle name="常规 2 3 2 3 5" xfId="25967"/>
    <cellStyle name="常规 2 3 2 4" xfId="25968"/>
    <cellStyle name="输出 2 4 4 4" xfId="25969"/>
    <cellStyle name="常规 2 3 2 4 2 3" xfId="25970"/>
    <cellStyle name="汇总 3 2 5 4" xfId="25971"/>
    <cellStyle name="常规 2 3 2 4 3 2" xfId="25972"/>
    <cellStyle name="汇总 3 2 6 3" xfId="25973"/>
    <cellStyle name="常规 2 3 2 4 4" xfId="25974"/>
    <cellStyle name="常规 2 3 2 4 5" xfId="25975"/>
    <cellStyle name="常规 2 3 2 5 2 2" xfId="25976"/>
    <cellStyle name="计算 5 2 5 4" xfId="25977"/>
    <cellStyle name="汇总 3 3 5 3" xfId="25978"/>
    <cellStyle name="常规 2 3 2 5 3" xfId="25979"/>
    <cellStyle name="常规 2 3 2 5 3 2" xfId="25980"/>
    <cellStyle name="计算 5 2 6 4" xfId="25981"/>
    <cellStyle name="常规 2 3 2 6 2 2" xfId="25982"/>
    <cellStyle name="汇总 3 4 5 3" xfId="25983"/>
    <cellStyle name="常规 2 3 2 6 2 3" xfId="25984"/>
    <cellStyle name="常规 2 3 2 7" xfId="25985"/>
    <cellStyle name="常规 2 3 2 7 2 2" xfId="25986"/>
    <cellStyle name="常规 2 3 2 7 3" xfId="25987"/>
    <cellStyle name="输入 4 4 3 2 2 2" xfId="25988"/>
    <cellStyle name="常规 2 3 2 7 4" xfId="25989"/>
    <cellStyle name="警告文本 4 2 3 4 2" xfId="25990"/>
    <cellStyle name="常规 2 3 2 8" xfId="25991"/>
    <cellStyle name="常规 2 3 2 8 2" xfId="25992"/>
    <cellStyle name="常规 3 3 2 4 2 3" xfId="25993"/>
    <cellStyle name="常规 2 3 2 8 3" xfId="25994"/>
    <cellStyle name="常规 2 3 3 2" xfId="25995"/>
    <cellStyle name="输出 2 4 5 2" xfId="25996"/>
    <cellStyle name="常规 2 3 3 2 3" xfId="25997"/>
    <cellStyle name="输出 2 4 5 2 3" xfId="25998"/>
    <cellStyle name="常规 2 3 3 3" xfId="25999"/>
    <cellStyle name="输出 2 4 5 3" xfId="26000"/>
    <cellStyle name="常规 2 3 3 3 2" xfId="26001"/>
    <cellStyle name="输出 2 4 5 3 2" xfId="26002"/>
    <cellStyle name="常规 2 3 3 3 3" xfId="26003"/>
    <cellStyle name="常规 2 3 3 4" xfId="26004"/>
    <cellStyle name="输出 2 4 5 4" xfId="26005"/>
    <cellStyle name="常规 2 3 3 4 2" xfId="26006"/>
    <cellStyle name="常规 2 3 3 4 3" xfId="26007"/>
    <cellStyle name="常规 2 3 3 4 4" xfId="26008"/>
    <cellStyle name="常规 2 3 3 5" xfId="26009"/>
    <cellStyle name="输出 2 4 5 5" xfId="26010"/>
    <cellStyle name="常规 2 3 3 5 2" xfId="26011"/>
    <cellStyle name="常规 2 3 3 5 3" xfId="26012"/>
    <cellStyle name="常规 2 3 3 5 4" xfId="26013"/>
    <cellStyle name="警告文本 4 2 4 2 2" xfId="26014"/>
    <cellStyle name="常规 2 3 3 6" xfId="26015"/>
    <cellStyle name="注释 2 2 3 2 3 2 2 2 2" xfId="26016"/>
    <cellStyle name="常规 2 3 3 6 4" xfId="26017"/>
    <cellStyle name="警告文本 4 2 4 3 2" xfId="26018"/>
    <cellStyle name="常规 2 3 3 7" xfId="26019"/>
    <cellStyle name="输入 2 2 7 2 2" xfId="26020"/>
    <cellStyle name="常规 2 3 3 7 3" xfId="26021"/>
    <cellStyle name="输入 2 2 7 2 2 3" xfId="26022"/>
    <cellStyle name="汇总 2 2 2 2 2 2 2 2" xfId="26023"/>
    <cellStyle name="常规 2 3 3 9" xfId="26024"/>
    <cellStyle name="输入 2 2 7 2 4" xfId="26025"/>
    <cellStyle name="常规 2 3 3 9 2" xfId="26026"/>
    <cellStyle name="常规 2 3 4 2" xfId="26027"/>
    <cellStyle name="输出 2 4 6 2" xfId="26028"/>
    <cellStyle name="常规 2 3 4 2 2 2" xfId="26029"/>
    <cellStyle name="输出 2 4 6 2 2 2" xfId="26030"/>
    <cellStyle name="常规 2 3 4 2 2 3" xfId="26031"/>
    <cellStyle name="常规 2 3 4 3" xfId="26032"/>
    <cellStyle name="输出 2 4 6 3" xfId="26033"/>
    <cellStyle name="计算 2 6 2 2" xfId="26034"/>
    <cellStyle name="常规 2 3 4 4" xfId="26035"/>
    <cellStyle name="输出 2 4 6 4" xfId="26036"/>
    <cellStyle name="计算 2 6 2 3" xfId="26037"/>
    <cellStyle name="常规 2 3 4 4 2" xfId="26038"/>
    <cellStyle name="计算 2 6 2 3 2" xfId="26039"/>
    <cellStyle name="常规 2 3 4 6" xfId="26040"/>
    <cellStyle name="计算 2 6 2 5" xfId="26041"/>
    <cellStyle name="常规 2 3 4 7" xfId="26042"/>
    <cellStyle name="输入 2 2 7 3 2" xfId="26043"/>
    <cellStyle name="计算 2 6 2 6" xfId="26044"/>
    <cellStyle name="常规 2 3 5 2" xfId="26045"/>
    <cellStyle name="计算 2 2 2 2 4 4 2 2" xfId="26046"/>
    <cellStyle name="输出 2 4 7 2" xfId="26047"/>
    <cellStyle name="常规 2 3 5 2 2" xfId="26048"/>
    <cellStyle name="输出 2 4 7 2 2" xfId="26049"/>
    <cellStyle name="常规 2 3 5 2 2 2" xfId="26050"/>
    <cellStyle name="输出 2 4 7 2 2 2" xfId="26051"/>
    <cellStyle name="常规 2 3 5 2 2 3" xfId="26052"/>
    <cellStyle name="常规 2 3 5 2 3 3" xfId="26053"/>
    <cellStyle name="常规 2 3 5 2 6" xfId="26054"/>
    <cellStyle name="常规 2 3 5 2 7" xfId="26055"/>
    <cellStyle name="常规 2 3 5 3 2 2" xfId="26056"/>
    <cellStyle name="计算 2 6 3 2 2 2" xfId="26057"/>
    <cellStyle name="强调文字颜色 6 2 3 2 3" xfId="26058"/>
    <cellStyle name="常规 2 3 5 3 3" xfId="26059"/>
    <cellStyle name="计算 2 6 3 2 3" xfId="26060"/>
    <cellStyle name="常规 2 3 5 3 5" xfId="26061"/>
    <cellStyle name="计算 2 6 3 2 5" xfId="26062"/>
    <cellStyle name="常规 2 3 6 2 2 2" xfId="26063"/>
    <cellStyle name="常规 2 3 6 2 2 2 2" xfId="26064"/>
    <cellStyle name="常规 2 3 6 2 2 2 3" xfId="26065"/>
    <cellStyle name="常规 4 5 2 3 2 2" xfId="26066"/>
    <cellStyle name="常规 2 3 6 2 2 3" xfId="26067"/>
    <cellStyle name="常规 4 5 2 3 2 2 2" xfId="26068"/>
    <cellStyle name="常规 2 3 6 2 2 3 2" xfId="26069"/>
    <cellStyle name="常规 4 5 2 3 3 2" xfId="26070"/>
    <cellStyle name="常规 2 3 6 2 3 3" xfId="26071"/>
    <cellStyle name="常规 2 3 6 2 6" xfId="26072"/>
    <cellStyle name="常规 2 3 6 2 7" xfId="26073"/>
    <cellStyle name="计算 2 6 4 2 2" xfId="26074"/>
    <cellStyle name="强调文字颜色 1 2 3 2 2 3 2" xfId="26075"/>
    <cellStyle name="常规 2 3 6 3 2" xfId="26076"/>
    <cellStyle name="常规 2 3 6 3 2 2" xfId="26077"/>
    <cellStyle name="计算 2 6 4 2 2 2" xfId="26078"/>
    <cellStyle name="强调文字颜色 6 3 3 2 3" xfId="26079"/>
    <cellStyle name="常规 2 3 6 3 3" xfId="26080"/>
    <cellStyle name="计算 2 6 4 2 3" xfId="26081"/>
    <cellStyle name="常规 2 3 6 3 5" xfId="26082"/>
    <cellStyle name="计算 2 6 4 2 5" xfId="26083"/>
    <cellStyle name="强调文字颜色 1 2 3 2 3" xfId="26084"/>
    <cellStyle name="常规 2 3 7" xfId="26085"/>
    <cellStyle name="计算 2 2 2 2 4 4 4" xfId="26086"/>
    <cellStyle name="输出 2 4 9" xfId="26087"/>
    <cellStyle name="常规 2 5 8 2 2 3" xfId="26088"/>
    <cellStyle name="强调文字颜色 1 2 3 2 3 2" xfId="26089"/>
    <cellStyle name="常规 2 3 7 2" xfId="26090"/>
    <cellStyle name="输出 2 4 9 2" xfId="26091"/>
    <cellStyle name="强调文字颜色 1 2 3 2 3 2 2" xfId="26092"/>
    <cellStyle name="常规 2 3 7 2 2" xfId="26093"/>
    <cellStyle name="常规 2 3 7 3 2" xfId="26094"/>
    <cellStyle name="适中 4 4 2 2 2" xfId="26095"/>
    <cellStyle name="计算 2 6 5 2 2" xfId="26096"/>
    <cellStyle name="强调文字颜色 1 2 3 2 4" xfId="26097"/>
    <cellStyle name="解释性文本 5 7 2" xfId="26098"/>
    <cellStyle name="常规 2 3 8" xfId="26099"/>
    <cellStyle name="强调文字颜色 1 2 3 2 4 2" xfId="26100"/>
    <cellStyle name="常规 2 3 8 2" xfId="26101"/>
    <cellStyle name="常规 2 3 8 2 2" xfId="26102"/>
    <cellStyle name="常规 2 3 8 2 3" xfId="26103"/>
    <cellStyle name="常规 2 3 8 3" xfId="26104"/>
    <cellStyle name="适中 4 4 3 2" xfId="26105"/>
    <cellStyle name="计算 2 6 6 2" xfId="26106"/>
    <cellStyle name="常规 2 3 8 3 2" xfId="26107"/>
    <cellStyle name="适中 4 4 3 2 2" xfId="26108"/>
    <cellStyle name="计算 2 6 6 2 2" xfId="26109"/>
    <cellStyle name="常规 6 2 2 2 2 4" xfId="26110"/>
    <cellStyle name="强调文字颜色 1 2 3 2 5" xfId="26111"/>
    <cellStyle name="常规 2 3 9" xfId="26112"/>
    <cellStyle name="常规 2 3 9 3" xfId="26113"/>
    <cellStyle name="适中 4 4 4 2" xfId="26114"/>
    <cellStyle name="计算 2 6 7 2" xfId="26115"/>
    <cellStyle name="常规 2 4 10 2 2 3" xfId="26116"/>
    <cellStyle name="适中 2 4 5" xfId="26117"/>
    <cellStyle name="常规 2 4 10 3" xfId="26118"/>
    <cellStyle name="常规 2 4 10 5" xfId="26119"/>
    <cellStyle name="汇总 2 4 3 2 3" xfId="26120"/>
    <cellStyle name="适中 2 5 4" xfId="26121"/>
    <cellStyle name="常规 2 4 11 2" xfId="26122"/>
    <cellStyle name="常规 2 4 2 2" xfId="26123"/>
    <cellStyle name="输出 2 5 4 2" xfId="26124"/>
    <cellStyle name="常规 2 4 2 2 2 3" xfId="26125"/>
    <cellStyle name="输出 2 5 4 2 2 3" xfId="26126"/>
    <cellStyle name="链接单元格 5 3 2 2" xfId="26127"/>
    <cellStyle name="输入 3 2 6 4" xfId="26128"/>
    <cellStyle name="常规 2 4 2 2 2 4" xfId="26129"/>
    <cellStyle name="输出 2 5 4 2 2 4" xfId="26130"/>
    <cellStyle name="链接单元格 5 3 2 3" xfId="26131"/>
    <cellStyle name="常规 2 4 2 2 2 5" xfId="26132"/>
    <cellStyle name="输出 6 4 2" xfId="26133"/>
    <cellStyle name="链接单元格 5 3 2 4" xfId="26134"/>
    <cellStyle name="强调文字颜色 5 2 7 2" xfId="26135"/>
    <cellStyle name="常规 2 4 2 2 3 2" xfId="26136"/>
    <cellStyle name="输出 2 5 4 2 3 2" xfId="26137"/>
    <cellStyle name="汇总 2 4 10 2" xfId="26138"/>
    <cellStyle name="常规 2 4 2 2 3 3" xfId="26139"/>
    <cellStyle name="链接单元格 5 3 3 2" xfId="26140"/>
    <cellStyle name="常规 2 4 2 2 5" xfId="26141"/>
    <cellStyle name="输出 2 2 4 2 2 3 3" xfId="26142"/>
    <cellStyle name="输出 2 5 4 2 5" xfId="26143"/>
    <cellStyle name="汇总 2 4 12" xfId="26144"/>
    <cellStyle name="常规 2 4 2 3" xfId="26145"/>
    <cellStyle name="输出 2 5 4 3" xfId="26146"/>
    <cellStyle name="常规 2 4 2 3 2 3" xfId="26147"/>
    <cellStyle name="链接单元格 5 4 2 2" xfId="26148"/>
    <cellStyle name="常规 2 4 2 3 2 3 2" xfId="26149"/>
    <cellStyle name="链接单元格 5 4 2 2 2" xfId="26150"/>
    <cellStyle name="常规 2 4 2 3 3 2" xfId="26151"/>
    <cellStyle name="汇总 2 2 2 2 8 2 2 2" xfId="26152"/>
    <cellStyle name="常规 2 4 2 3 3 3" xfId="26153"/>
    <cellStyle name="链接单元格 5 4 3 2" xfId="26154"/>
    <cellStyle name="汇总 2 2 2 2 8 2 2 3" xfId="26155"/>
    <cellStyle name="常规 2 4 2 3 4 2" xfId="26156"/>
    <cellStyle name="输出 2 2 4 2 2 4 2 2" xfId="26157"/>
    <cellStyle name="汇总 2 2 2 2 8 2 3 2" xfId="26158"/>
    <cellStyle name="汇总 2 10 3 2 2" xfId="26159"/>
    <cellStyle name="常规 2 4 2 3 5" xfId="26160"/>
    <cellStyle name="输出 2 2 4 2 2 4 3" xfId="26161"/>
    <cellStyle name="汇总 2 2 2 2 8 2 4" xfId="26162"/>
    <cellStyle name="常规 2 4 2 4" xfId="26163"/>
    <cellStyle name="输出 2 5 4 4" xfId="26164"/>
    <cellStyle name="常规 2 4 2 4 2 3" xfId="26165"/>
    <cellStyle name="输出 2 2 2 2 11 2" xfId="26166"/>
    <cellStyle name="链接单元格 5 5 2 2" xfId="26167"/>
    <cellStyle name="常规 2 4 2 4 3 2" xfId="26168"/>
    <cellStyle name="汇总 2 2 2 2 8 3 2 2" xfId="26169"/>
    <cellStyle name="常规 2 4 2 4 4" xfId="26170"/>
    <cellStyle name="输出 2 2 4 2 2 5 2" xfId="26171"/>
    <cellStyle name="汇总 2 2 2 2 8 3 3" xfId="26172"/>
    <cellStyle name="汇总 2 10 3 3 2" xfId="26173"/>
    <cellStyle name="常规 2 4 2 4 5" xfId="26174"/>
    <cellStyle name="常规 2 4 3" xfId="26175"/>
    <cellStyle name="输出 2 5 5" xfId="26176"/>
    <cellStyle name="常规 2 4 3 2" xfId="26177"/>
    <cellStyle name="输出 2 5 5 2" xfId="26178"/>
    <cellStyle name="常规 2 4 3 2 2 2" xfId="26179"/>
    <cellStyle name="输出 2 5 5 2 2 2" xfId="26180"/>
    <cellStyle name="输入 4 2 6 3" xfId="26181"/>
    <cellStyle name="汇总 6 5 2" xfId="26182"/>
    <cellStyle name="常规 2 4 3 2 2 3" xfId="26183"/>
    <cellStyle name="链接单元格 6 3 2 2" xfId="26184"/>
    <cellStyle name="输入 4 2 6 4" xfId="26185"/>
    <cellStyle name="汇总 6 5 3" xfId="26186"/>
    <cellStyle name="常规 2 4 3 2 3" xfId="26187"/>
    <cellStyle name="输出 2 5 5 2 3" xfId="26188"/>
    <cellStyle name="汇总 6 6" xfId="26189"/>
    <cellStyle name="常规 2 4 3 2 3 2" xfId="26190"/>
    <cellStyle name="汇总 6 6 2" xfId="26191"/>
    <cellStyle name="常规 2 4 3 3" xfId="26192"/>
    <cellStyle name="输出 2 5 5 3" xfId="26193"/>
    <cellStyle name="常规 2 4 3 3 2" xfId="26194"/>
    <cellStyle name="输出 2 5 5 3 2" xfId="26195"/>
    <cellStyle name="汇总 7 5" xfId="26196"/>
    <cellStyle name="常规 2 4 3 3 3" xfId="26197"/>
    <cellStyle name="汇总 2 2 2 2 9 2 2" xfId="26198"/>
    <cellStyle name="汇总 7 6" xfId="26199"/>
    <cellStyle name="常规 2 4 3 4" xfId="26200"/>
    <cellStyle name="输出 2 5 5 4" xfId="26201"/>
    <cellStyle name="注释 3 6 2 2 2" xfId="26202"/>
    <cellStyle name="汇总 2 2 2 2 5" xfId="26203"/>
    <cellStyle name="常规 2 4 3 4 2" xfId="26204"/>
    <cellStyle name="汇总 4 5 3 2 2" xfId="26205"/>
    <cellStyle name="常规 2 4 4" xfId="26206"/>
    <cellStyle name="输出 2 5 6" xfId="26207"/>
    <cellStyle name="常规 2 4 4 2" xfId="26208"/>
    <cellStyle name="输出 2 5 6 2" xfId="26209"/>
    <cellStyle name="常规 2 4 4 2 2 2 2 2" xfId="26210"/>
    <cellStyle name="常规 2 4 4 2 2 2 2 3" xfId="26211"/>
    <cellStyle name="常规 5 13 2" xfId="26212"/>
    <cellStyle name="输入 2 4 2 5 2 2 2" xfId="26213"/>
    <cellStyle name="汇总 2 2 4 5 2 2" xfId="26214"/>
    <cellStyle name="常规 2 4 4 2 2 2 3" xfId="26215"/>
    <cellStyle name="汇总 2 2 4 5 2 2 2" xfId="26216"/>
    <cellStyle name="常规 2 4 4 2 2 2 3 2" xfId="26217"/>
    <cellStyle name="汇总 2 2 4 5 2 3" xfId="26218"/>
    <cellStyle name="常规 2 4 4 2 2 2 4" xfId="26219"/>
    <cellStyle name="汇总 2 2 4 5 2 4" xfId="26220"/>
    <cellStyle name="常规 2 4 4 2 2 2 5" xfId="26221"/>
    <cellStyle name="常规 2 4 4 2 2 3" xfId="26222"/>
    <cellStyle name="链接单元格 7 3 2 2" xfId="26223"/>
    <cellStyle name="输入 5 2 6 4" xfId="26224"/>
    <cellStyle name="汇总 2 2 4 5 3 3" xfId="26225"/>
    <cellStyle name="常规 2 4 4 2 2 3 4" xfId="26226"/>
    <cellStyle name="常规 2 4 4 2 2 4" xfId="26227"/>
    <cellStyle name="常规 2 4 4 2 2 4 2" xfId="26228"/>
    <cellStyle name="常规 2 4 4 2 2 5" xfId="26229"/>
    <cellStyle name="常规 2 4 4 2 3 2 2" xfId="26230"/>
    <cellStyle name="汇总 2 2 4 6 2 2" xfId="26231"/>
    <cellStyle name="常规 2 4 4 2 3 2 3" xfId="26232"/>
    <cellStyle name="常规 2 4 4 2 3 3" xfId="26233"/>
    <cellStyle name="常规 2 4 4 2 3 3 2" xfId="26234"/>
    <cellStyle name="常规 2 4 4 2 3 4" xfId="26235"/>
    <cellStyle name="常规 2 4 4 2 3 5" xfId="26236"/>
    <cellStyle name="常规 2 4 4 3" xfId="26237"/>
    <cellStyle name="输出 2 5 6 3" xfId="26238"/>
    <cellStyle name="计算 2 7 2 2" xfId="26239"/>
    <cellStyle name="常规 2 4 4 3 2 2 2" xfId="26240"/>
    <cellStyle name="计算 2 7 2 2 2 2 2" xfId="26241"/>
    <cellStyle name="常规 2 4 4 3 2 2 2 2" xfId="26242"/>
    <cellStyle name="常规 2 4 4 3 2 3" xfId="26243"/>
    <cellStyle name="计算 2 7 2 2 2 3" xfId="26244"/>
    <cellStyle name="常规 2 4 4 3 2 3 2" xfId="26245"/>
    <cellStyle name="常规 2 4 4 3 2 4" xfId="26246"/>
    <cellStyle name="计算 2 7 2 2 2 4" xfId="26247"/>
    <cellStyle name="常规 2 4 4 3 2 5" xfId="26248"/>
    <cellStyle name="注释 2 2 2 6 2" xfId="26249"/>
    <cellStyle name="常规 2 4 4 3 3 2" xfId="26250"/>
    <cellStyle name="计算 2 7 2 2 3 2" xfId="26251"/>
    <cellStyle name="常规 2 4 4 3 3 2 2" xfId="26252"/>
    <cellStyle name="常规 2 4 4 3 3 4" xfId="26253"/>
    <cellStyle name="汇总 2 2 3 2 5" xfId="26254"/>
    <cellStyle name="常规 2 4 4 4 2" xfId="26255"/>
    <cellStyle name="计算 2 7 2 3 2" xfId="26256"/>
    <cellStyle name="汇总 2 2 3 2 5 2" xfId="26257"/>
    <cellStyle name="常规 2 4 4 4 2 2" xfId="26258"/>
    <cellStyle name="适中 2 3 3 2 2 3" xfId="26259"/>
    <cellStyle name="计算 2 7 2 3 2 2" xfId="26260"/>
    <cellStyle name="汇总 2 2 10 2 2 3" xfId="26261"/>
    <cellStyle name="汇总 2 2 3 2 5 3" xfId="26262"/>
    <cellStyle name="常规 2 4 4 4 2 3" xfId="26263"/>
    <cellStyle name="计算 2 7 2 3 2 3" xfId="26264"/>
    <cellStyle name="汇总 2 2 3 2 5 4" xfId="26265"/>
    <cellStyle name="常规 2 4 4 4 2 4" xfId="26266"/>
    <cellStyle name="计算 2 7 2 3 2 4" xfId="26267"/>
    <cellStyle name="汇总 2 2 3 2 6 2" xfId="26268"/>
    <cellStyle name="常规 2 4 4 4 3 2" xfId="26269"/>
    <cellStyle name="计算 2 7 2 3 3 2" xfId="26270"/>
    <cellStyle name="汇总 2 2 3 3 5" xfId="26271"/>
    <cellStyle name="常规 2 4 4 5 2" xfId="26272"/>
    <cellStyle name="计算 2 7 2 4 2" xfId="26273"/>
    <cellStyle name="汇总 2 2 3 3 5 2" xfId="26274"/>
    <cellStyle name="常规 2 4 4 5 2 2" xfId="26275"/>
    <cellStyle name="计算 2 7 2 4 2 2" xfId="26276"/>
    <cellStyle name="汇总 2 2 3 3 6" xfId="26277"/>
    <cellStyle name="常规 2 4 4 5 3" xfId="26278"/>
    <cellStyle name="计算 2 7 2 4 3" xfId="26279"/>
    <cellStyle name="汇总 2 2 3 3 6 2" xfId="26280"/>
    <cellStyle name="常规 2 4 4 5 3 2" xfId="26281"/>
    <cellStyle name="常规 2 4 4 6" xfId="26282"/>
    <cellStyle name="计算 2 7 2 5" xfId="26283"/>
    <cellStyle name="汇总 2 2 3 5 5" xfId="26284"/>
    <cellStyle name="常规 2 4 4 7 2" xfId="26285"/>
    <cellStyle name="常规 2 4 4 7 2 2" xfId="26286"/>
    <cellStyle name="常规 2 4 4 7 2 3" xfId="26287"/>
    <cellStyle name="常规 2 4 4 7 3 2" xfId="26288"/>
    <cellStyle name="汇总 2 2 2 2 3 3 2 2 2" xfId="26289"/>
    <cellStyle name="常规 2 4 5" xfId="26290"/>
    <cellStyle name="计算 2 2 2 2 4 5 2" xfId="26291"/>
    <cellStyle name="输出 2 5 7" xfId="26292"/>
    <cellStyle name="常规 2 4 5 2" xfId="26293"/>
    <cellStyle name="输出 2 5 7 2" xfId="26294"/>
    <cellStyle name="常规 2 4 5 5" xfId="26295"/>
    <cellStyle name="输出 2 5 7 5" xfId="26296"/>
    <cellStyle name="计算 2 7 3 4" xfId="26297"/>
    <cellStyle name="强调文字颜色 1 2 3 3 2" xfId="26298"/>
    <cellStyle name="常规 2 4 6" xfId="26299"/>
    <cellStyle name="输出 2 5 8" xfId="26300"/>
    <cellStyle name="强调文字颜色 1 2 3 3 2 2" xfId="26301"/>
    <cellStyle name="常规 2 4 6 2" xfId="26302"/>
    <cellStyle name="输出 2 5 8 2" xfId="26303"/>
    <cellStyle name="常规 2 4 6 2 2 5" xfId="26304"/>
    <cellStyle name="计算 2 7 4 2" xfId="26305"/>
    <cellStyle name="强调文字颜色 1 2 3 3 2 3" xfId="26306"/>
    <cellStyle name="常规 2 4 6 3" xfId="26307"/>
    <cellStyle name="输出 2 5 8 3" xfId="26308"/>
    <cellStyle name="强调文字颜色 1 2 3 3 3" xfId="26309"/>
    <cellStyle name="常规 2 4 7" xfId="26310"/>
    <cellStyle name="输出 2 5 9" xfId="26311"/>
    <cellStyle name="计算 2 7 5 2" xfId="26312"/>
    <cellStyle name="输出 2 2 3 4 2 2 2 2" xfId="26313"/>
    <cellStyle name="适中 4 5 2 2" xfId="26314"/>
    <cellStyle name="强调文字颜色 1 2 3 3 3 3" xfId="26315"/>
    <cellStyle name="常规 2 4 7 3" xfId="26316"/>
    <cellStyle name="强调文字颜色 1 2 3 3 4 2" xfId="26317"/>
    <cellStyle name="常规 2 4 8 2" xfId="26318"/>
    <cellStyle name="常规 2 4 8 3" xfId="26319"/>
    <cellStyle name="适中 4 5 3 2" xfId="26320"/>
    <cellStyle name="计算 2 7 6 2" xfId="26321"/>
    <cellStyle name="强调文字颜色 1 2 3 3 5" xfId="26322"/>
    <cellStyle name="常规 2 4 9" xfId="26323"/>
    <cellStyle name="常规 2 4 9 2" xfId="26324"/>
    <cellStyle name="常规 2 4 9 3" xfId="26325"/>
    <cellStyle name="计算 2 7 7 2" xfId="26326"/>
    <cellStyle name="常规 2 5 11" xfId="26327"/>
    <cellStyle name="常规 2 5 2 2 2 3" xfId="26328"/>
    <cellStyle name="输出 2 6 4 2 2 3" xfId="26329"/>
    <cellStyle name="常规 2 5 2 2 2 3 2" xfId="26330"/>
    <cellStyle name="常规 2 5 2 2 2 4" xfId="26331"/>
    <cellStyle name="输出 2 6 4 2 2 4" xfId="26332"/>
    <cellStyle name="解释性文本 5 3 2" xfId="26333"/>
    <cellStyle name="常规 2 5 2 2 2 5" xfId="26334"/>
    <cellStyle name="解释性文本 5 3 3" xfId="26335"/>
    <cellStyle name="常规 2 5 2 2 3 2" xfId="26336"/>
    <cellStyle name="输出 2 6 4 2 3 2" xfId="26337"/>
    <cellStyle name="常规 2 5 2 2 3 3" xfId="26338"/>
    <cellStyle name="常规 2 5 2 2 3 4" xfId="26339"/>
    <cellStyle name="解释性文本 5 4 2" xfId="26340"/>
    <cellStyle name="常规 2 5 2 3" xfId="26341"/>
    <cellStyle name="输出 2 6 4 3" xfId="26342"/>
    <cellStyle name="计算 3 2 4 2" xfId="26343"/>
    <cellStyle name="常规 2 5 2 3 2 2 3" xfId="26344"/>
    <cellStyle name="常规 2 5 2 3 2 3" xfId="26345"/>
    <cellStyle name="输出 2 6 4 3 2 3" xfId="26346"/>
    <cellStyle name="常规 2 5 2 3 2 3 2" xfId="26347"/>
    <cellStyle name="常规 2 5 2 3 2 4" xfId="26348"/>
    <cellStyle name="强调文字颜色 6 5 2 2 2" xfId="26349"/>
    <cellStyle name="输出 2 6 4 3 2 4" xfId="26350"/>
    <cellStyle name="解释性文本 6 3 2" xfId="26351"/>
    <cellStyle name="常规 2 5 2 3 2 5" xfId="26352"/>
    <cellStyle name="强调文字颜色 6 5 2 2 3" xfId="26353"/>
    <cellStyle name="解释性文本 6 3 3" xfId="26354"/>
    <cellStyle name="常规 2 5 2 3 3 2" xfId="26355"/>
    <cellStyle name="输出 2 6 4 3 3 2" xfId="26356"/>
    <cellStyle name="常规 2 5 2 3 3 2 2" xfId="26357"/>
    <cellStyle name="常规 2 5 2 3 3 3" xfId="26358"/>
    <cellStyle name="常规 2 5 2 3 3 4" xfId="26359"/>
    <cellStyle name="强调文字颜色 6 5 2 3 2" xfId="26360"/>
    <cellStyle name="解释性文本 6 4 2" xfId="26361"/>
    <cellStyle name="计算 2 2 2 2 5 2 3" xfId="26362"/>
    <cellStyle name="输出 3 2 8" xfId="26363"/>
    <cellStyle name="常规 2 5 2 3 4 2" xfId="26364"/>
    <cellStyle name="强调文字颜色 2 5 2 2 2 2 2" xfId="26365"/>
    <cellStyle name="常规 2 5 2 4" xfId="26366"/>
    <cellStyle name="输出 2 6 4 4" xfId="26367"/>
    <cellStyle name="常规 2 5 2 4 2 3" xfId="26368"/>
    <cellStyle name="常规 2 5 2 4 3 2" xfId="26369"/>
    <cellStyle name="常规 2 5 2 4 4" xfId="26370"/>
    <cellStyle name="强调文字颜色 2 5 2 2 3 2" xfId="26371"/>
    <cellStyle name="输出 2 6 4 4 4" xfId="26372"/>
    <cellStyle name="常规 2 5 2 5 3" xfId="26373"/>
    <cellStyle name="警告文本 4 4 3 2 2" xfId="26374"/>
    <cellStyle name="常规 2 5 2 5 4" xfId="26375"/>
    <cellStyle name="强调文字颜色 2 5 2 2 4 2" xfId="26376"/>
    <cellStyle name="计算 2 16 2 2" xfId="26377"/>
    <cellStyle name="常规 2 5 3 2 2 3" xfId="26378"/>
    <cellStyle name="常规 2 5 3 2 3" xfId="26379"/>
    <cellStyle name="输出 2 6 5 2 3" xfId="26380"/>
    <cellStyle name="常规 2 5 3 2 3 2" xfId="26381"/>
    <cellStyle name="常规 2 5 3 3 2" xfId="26382"/>
    <cellStyle name="计算 4 2 2 2 5" xfId="26383"/>
    <cellStyle name="输出 2 6 5 3 2" xfId="26384"/>
    <cellStyle name="常规 2 5 3 3 2 2" xfId="26385"/>
    <cellStyle name="常规 2 5 3 3 3" xfId="26386"/>
    <cellStyle name="计算 4 2 2 2 6" xfId="26387"/>
    <cellStyle name="注释 2 2 11 2 2 2 2" xfId="26388"/>
    <cellStyle name="常规 2 5 3 3 4" xfId="26389"/>
    <cellStyle name="强调文字颜色 2 5 2 3 2 2" xfId="26390"/>
    <cellStyle name="常规 2 5 4 2 2 2" xfId="26391"/>
    <cellStyle name="输出 2 6 6 2 2 2" xfId="26392"/>
    <cellStyle name="常规 2 5 4 2 2 3" xfId="26393"/>
    <cellStyle name="常规 2 5 4 2 3 2" xfId="26394"/>
    <cellStyle name="汇总 2 2 4 3 2 2 5" xfId="26395"/>
    <cellStyle name="常规 2 5 4 3" xfId="26396"/>
    <cellStyle name="输出 2 6 6 3" xfId="26397"/>
    <cellStyle name="计算 2 8 2 2" xfId="26398"/>
    <cellStyle name="计算 2 8 2 2 2" xfId="26399"/>
    <cellStyle name="常规 2 5 4 3 2" xfId="26400"/>
    <cellStyle name="计算 4 2 3 2 5" xfId="26401"/>
    <cellStyle name="输出 2 6 6 3 2" xfId="26402"/>
    <cellStyle name="常规 2 5 4 3 2 2" xfId="26403"/>
    <cellStyle name="计算 2 8 2 2 2 2" xfId="26404"/>
    <cellStyle name="计算 2 8 2 2 3" xfId="26405"/>
    <cellStyle name="常规 2 5 4 3 3" xfId="26406"/>
    <cellStyle name="计算 4 2 3 2 6" xfId="26407"/>
    <cellStyle name="常规 2 5 4 4" xfId="26408"/>
    <cellStyle name="输出 2 6 6 4" xfId="26409"/>
    <cellStyle name="计算 2 8 2 3" xfId="26410"/>
    <cellStyle name="计算 2 8 2 3 2" xfId="26411"/>
    <cellStyle name="常规 2 5 4 4 2" xfId="26412"/>
    <cellStyle name="计算 4 2 3 3 5" xfId="26413"/>
    <cellStyle name="汇总 2 3 3 2 5" xfId="26414"/>
    <cellStyle name="常规 2 5 4 5" xfId="26415"/>
    <cellStyle name="输出 2 6 6 5" xfId="26416"/>
    <cellStyle name="计算 2 8 2 4" xfId="26417"/>
    <cellStyle name="常规 2 5 4 6" xfId="26418"/>
    <cellStyle name="计算 2 8 2 5" xfId="26419"/>
    <cellStyle name="常规 2 5 5 2" xfId="26420"/>
    <cellStyle name="输出 2 6 7 2" xfId="26421"/>
    <cellStyle name="常规 2 5 5 2 2" xfId="26422"/>
    <cellStyle name="输出 2 6 7 2 2" xfId="26423"/>
    <cellStyle name="常规 2 5 5 3" xfId="26424"/>
    <cellStyle name="输出 2 6 7 3" xfId="26425"/>
    <cellStyle name="计算 2 8 3 2" xfId="26426"/>
    <cellStyle name="常规 2 5 5 3 2" xfId="26427"/>
    <cellStyle name="计算 2 8 3 2 2" xfId="26428"/>
    <cellStyle name="强调文字颜色 1 2 3 4 2 2" xfId="26429"/>
    <cellStyle name="常规 2 5 6 2" xfId="26430"/>
    <cellStyle name="输出 2 6 8 2" xfId="26431"/>
    <cellStyle name="计算 2 8 4 2" xfId="26432"/>
    <cellStyle name="强调文字颜色 1 2 3 4 2 3" xfId="26433"/>
    <cellStyle name="常规 2 5 6 3" xfId="26434"/>
    <cellStyle name="常规 2 5 6 3 2" xfId="26435"/>
    <cellStyle name="计算 2 8 4 2 2" xfId="26436"/>
    <cellStyle name="强调文字颜色 1 2 3 4 3" xfId="26437"/>
    <cellStyle name="常规 2 5 7" xfId="26438"/>
    <cellStyle name="输出 2 6 9" xfId="26439"/>
    <cellStyle name="强调文字颜色 1 2 3 4 3 2" xfId="26440"/>
    <cellStyle name="常规 2 5 7 2" xfId="26441"/>
    <cellStyle name="输出 2 6 9 2" xfId="26442"/>
    <cellStyle name="常规 2 5 7 2 2" xfId="26443"/>
    <cellStyle name="常规 2 5 7 2 3" xfId="26444"/>
    <cellStyle name="常规 2 5 8 2 2" xfId="26445"/>
    <cellStyle name="常规 2 5 8 2 2 2" xfId="26446"/>
    <cellStyle name="常规 2 5 8 2 3" xfId="26447"/>
    <cellStyle name="常规 2 5 8 3" xfId="26448"/>
    <cellStyle name="计算 2 8 6 2" xfId="26449"/>
    <cellStyle name="常规 2 5 8 3 2" xfId="26450"/>
    <cellStyle name="常规 2 5 8 3 3" xfId="26451"/>
    <cellStyle name="强调文字颜色 1 2 3 4 5" xfId="26452"/>
    <cellStyle name="常规 2 5 9" xfId="26453"/>
    <cellStyle name="常规 2 5 9 2" xfId="26454"/>
    <cellStyle name="常规 2 6 10" xfId="26455"/>
    <cellStyle name="常规 2 6 10 2" xfId="26456"/>
    <cellStyle name="常规 2 6 11" xfId="26457"/>
    <cellStyle name="常规 2 6 2 2 2 3 2" xfId="26458"/>
    <cellStyle name="注释 2 5 2 4 4 4" xfId="26459"/>
    <cellStyle name="常规 2 6 2 2 2 4" xfId="26460"/>
    <cellStyle name="输出 2 7 4 2 2 4" xfId="26461"/>
    <cellStyle name="常规 2 6 2 3" xfId="26462"/>
    <cellStyle name="输出 2 7 4 3" xfId="26463"/>
    <cellStyle name="常规 2 6 2 3 2 3" xfId="26464"/>
    <cellStyle name="输出 2 7 4 3 2 3" xfId="26465"/>
    <cellStyle name="常规 2 6 2 3 2 3 2" xfId="26466"/>
    <cellStyle name="常规 2 6 2 3 2 4" xfId="26467"/>
    <cellStyle name="输出 2 7 4 3 2 4" xfId="26468"/>
    <cellStyle name="常规 2 6 2 4" xfId="26469"/>
    <cellStyle name="输出 2 7 4 4" xfId="26470"/>
    <cellStyle name="常规 2 6 2 4 2 3" xfId="26471"/>
    <cellStyle name="常规 2 6 2 4 3 2" xfId="26472"/>
    <cellStyle name="常规 2 6 2 4 4" xfId="26473"/>
    <cellStyle name="强调文字颜色 2 5 3 2 3 2" xfId="26474"/>
    <cellStyle name="输出 2 7 4 4 4" xfId="26475"/>
    <cellStyle name="计算 2 2 6 2 2 2 2" xfId="26476"/>
    <cellStyle name="常规 2 6 2 5" xfId="26477"/>
    <cellStyle name="输出 2 7 4 5" xfId="26478"/>
    <cellStyle name="常规 2 6 2 5 2" xfId="26479"/>
    <cellStyle name="输出 2 7 4 5 2" xfId="26480"/>
    <cellStyle name="常规 2 6 2 6" xfId="26481"/>
    <cellStyle name="输出 2 7 4 6" xfId="26482"/>
    <cellStyle name="常规 2 6 2 6 2" xfId="26483"/>
    <cellStyle name="常规 2 6 2 7 2" xfId="26484"/>
    <cellStyle name="常规 2 6 2 8" xfId="26485"/>
    <cellStyle name="好 2 2 2 2 2" xfId="26486"/>
    <cellStyle name="常规 2 6 2 9" xfId="26487"/>
    <cellStyle name="常规 2 6 3 2 2 3" xfId="26488"/>
    <cellStyle name="常规 2 6 3 2 3" xfId="26489"/>
    <cellStyle name="输出 2 7 5 2 3" xfId="26490"/>
    <cellStyle name="常规 2 6 3 3 2" xfId="26491"/>
    <cellStyle name="输出 2 7 5 3 2" xfId="26492"/>
    <cellStyle name="强调文字颜色 1 5 2 5 4" xfId="26493"/>
    <cellStyle name="常规 2 6 3 3 2 2" xfId="26494"/>
    <cellStyle name="常规 2 6 3 3 3" xfId="26495"/>
    <cellStyle name="常规 2 6 3 3 4" xfId="26496"/>
    <cellStyle name="强调文字颜色 2 5 3 3 2 2" xfId="26497"/>
    <cellStyle name="汇总 2 4 2 2 5" xfId="26498"/>
    <cellStyle name="常规 2 6 3 4 2" xfId="26499"/>
    <cellStyle name="常规 2 6 4 2 2 2" xfId="26500"/>
    <cellStyle name="输出 2 7 6 2 2 2" xfId="26501"/>
    <cellStyle name="常规 2 6 4 2 2 3" xfId="26502"/>
    <cellStyle name="常规 2 6 4 3" xfId="26503"/>
    <cellStyle name="输出 2 7 6 3" xfId="26504"/>
    <cellStyle name="计算 2 9 2 2" xfId="26505"/>
    <cellStyle name="汇总 2 2 2 9 2 2 2" xfId="26506"/>
    <cellStyle name="输出 2 7 6 3 2" xfId="26507"/>
    <cellStyle name="汇总 2 2 16" xfId="26508"/>
    <cellStyle name="常规 2 6 4 3 2" xfId="26509"/>
    <cellStyle name="计算 2 9 2 2 2" xfId="26510"/>
    <cellStyle name="常规 2 6 4 3 2 2" xfId="26511"/>
    <cellStyle name="计算 2 9 2 2 2 2" xfId="26512"/>
    <cellStyle name="注释 2 2 6 3" xfId="26513"/>
    <cellStyle name="汇总 2 2 17" xfId="26514"/>
    <cellStyle name="常规 2 6 4 3 3" xfId="26515"/>
    <cellStyle name="计算 2 9 2 2 3" xfId="26516"/>
    <cellStyle name="常规 2 6 4 3 4" xfId="26517"/>
    <cellStyle name="计算 2 9 2 2 4" xfId="26518"/>
    <cellStyle name="常规 2 6 4 4" xfId="26519"/>
    <cellStyle name="输出 2 7 6 4" xfId="26520"/>
    <cellStyle name="计算 2 9 2 3" xfId="26521"/>
    <cellStyle name="汇总 2 4 3 2 5" xfId="26522"/>
    <cellStyle name="常规 2 6 4 4 2" xfId="26523"/>
    <cellStyle name="计算 2 9 2 3 2" xfId="26524"/>
    <cellStyle name="常规 2 6 4 5" xfId="26525"/>
    <cellStyle name="输出 2 7 6 5" xfId="26526"/>
    <cellStyle name="计算 2 9 2 4" xfId="26527"/>
    <cellStyle name="常规 2 6 4 6" xfId="26528"/>
    <cellStyle name="计算 2 9 2 5" xfId="26529"/>
    <cellStyle name="常规 2 6 5" xfId="26530"/>
    <cellStyle name="输出 2 7 7" xfId="26531"/>
    <cellStyle name="常规 2 6 5 2" xfId="26532"/>
    <cellStyle name="输出 2 7 7 2" xfId="26533"/>
    <cellStyle name="常规 2 6 5 2 3" xfId="26534"/>
    <cellStyle name="常规 2 6 5 3" xfId="26535"/>
    <cellStyle name="输出 2 7 7 3" xfId="26536"/>
    <cellStyle name="计算 2 9 3 2" xfId="26537"/>
    <cellStyle name="常规 2 6 5 4" xfId="26538"/>
    <cellStyle name="输出 2 7 7 4" xfId="26539"/>
    <cellStyle name="计算 2 9 3 3" xfId="26540"/>
    <cellStyle name="常规 2 6 5 5" xfId="26541"/>
    <cellStyle name="强调文字颜色 1 5 2 3 2 2 2" xfId="26542"/>
    <cellStyle name="计算 2 9 3 4" xfId="26543"/>
    <cellStyle name="强调文字颜色 1 2 3 5 2" xfId="26544"/>
    <cellStyle name="常规 2 6 6" xfId="26545"/>
    <cellStyle name="输出 2 7 8" xfId="26546"/>
    <cellStyle name="常规 2 6 6 5" xfId="26547"/>
    <cellStyle name="强调文字颜色 1 5 2 3 2 3 2" xfId="26548"/>
    <cellStyle name="计算 2 9 4 4" xfId="26549"/>
    <cellStyle name="常规 2 6 7 2 2" xfId="26550"/>
    <cellStyle name="汇总 2 3 8 4" xfId="26551"/>
    <cellStyle name="常规 2 6 7 2 3" xfId="26552"/>
    <cellStyle name="汇总 2 3 8 5" xfId="26553"/>
    <cellStyle name="常规 2 6 7 3" xfId="26554"/>
    <cellStyle name="计算 2 9 5 2" xfId="26555"/>
    <cellStyle name="常规 2 6 7 3 2" xfId="26556"/>
    <cellStyle name="汇总 2 3 9 4" xfId="26557"/>
    <cellStyle name="常规 2 6 7 4" xfId="26558"/>
    <cellStyle name="常规 2 6 7 5" xfId="26559"/>
    <cellStyle name="输入 2 2 2 2 4 4 2 2" xfId="26560"/>
    <cellStyle name="常规 2 6 8 2" xfId="26561"/>
    <cellStyle name="常规 2 6 8 2 2" xfId="26562"/>
    <cellStyle name="汇总 2 4 8 4" xfId="26563"/>
    <cellStyle name="常规 2 6 8 2 3" xfId="26564"/>
    <cellStyle name="常规 2 6 8 3" xfId="26565"/>
    <cellStyle name="常规 2 6 8 4" xfId="26566"/>
    <cellStyle name="常规 2 6 9 2" xfId="26567"/>
    <cellStyle name="常规 2 6 9 3" xfId="26568"/>
    <cellStyle name="常规 2 6 9 4" xfId="26569"/>
    <cellStyle name="常规 28 2 2 2 3" xfId="26570"/>
    <cellStyle name="常规 33 2 2 2 3" xfId="26571"/>
    <cellStyle name="常规 5 5 4 5" xfId="26572"/>
    <cellStyle name="常规 2 7 11" xfId="26573"/>
    <cellStyle name="常规 2 7 2" xfId="26574"/>
    <cellStyle name="输出 2 8 4" xfId="26575"/>
    <cellStyle name="常规 2 7 2 2 2" xfId="26576"/>
    <cellStyle name="输出 2 8 4 2 2" xfId="26577"/>
    <cellStyle name="警告文本 3 3 6" xfId="26578"/>
    <cellStyle name="好 2 6 3 3" xfId="26579"/>
    <cellStyle name="常规 2 7 2 2 2 2" xfId="26580"/>
    <cellStyle name="常规 2 7 2 2 2 3" xfId="26581"/>
    <cellStyle name="常规 2 7 2 2 2 3 2" xfId="26582"/>
    <cellStyle name="常规 2 7 2 2 2 4" xfId="26583"/>
    <cellStyle name="常规 2 7 2 2 2 5" xfId="26584"/>
    <cellStyle name="常规 2 7 2 2 3" xfId="26585"/>
    <cellStyle name="常规 2 7 2 2 3 2 2" xfId="26586"/>
    <cellStyle name="常规 2 7 2 2 3 3" xfId="26587"/>
    <cellStyle name="常规 2 7 2 2 3 4" xfId="26588"/>
    <cellStyle name="常规 2 7 2 2 5" xfId="26589"/>
    <cellStyle name="解释性文本 3 2 3 2 2" xfId="26590"/>
    <cellStyle name="常规 2 7 2 2 6" xfId="26591"/>
    <cellStyle name="常规 2 7 2 3 2 3" xfId="26592"/>
    <cellStyle name="常规 2 7 2 3 3 2" xfId="26593"/>
    <cellStyle name="常规 2 7 2 4 3" xfId="26594"/>
    <cellStyle name="常规 2 7 2 4 4" xfId="26595"/>
    <cellStyle name="强调文字颜色 2 5 4 2 3 2" xfId="26596"/>
    <cellStyle name="常规 2 7 2 4 5" xfId="26597"/>
    <cellStyle name="常规 2 7 2 5 2" xfId="26598"/>
    <cellStyle name="常规 2 7 2 5 3" xfId="26599"/>
    <cellStyle name="汇总 2 5 2 3 2 2 2" xfId="26600"/>
    <cellStyle name="常规 2 7 2 5 4" xfId="26601"/>
    <cellStyle name="常规 2 7 2 6 2" xfId="26602"/>
    <cellStyle name="常规 2 7 2 6 3" xfId="26603"/>
    <cellStyle name="输出 2 5 2 2 2 2" xfId="26604"/>
    <cellStyle name="汇总 2 5 2 3 2 3 2" xfId="26605"/>
    <cellStyle name="常规 2 7 2 6 4" xfId="26606"/>
    <cellStyle name="输出 2 5 2 2 2 3" xfId="26607"/>
    <cellStyle name="链接单元格 3 3 2 2" xfId="26608"/>
    <cellStyle name="汇总 3 4 3 2 2 2" xfId="26609"/>
    <cellStyle name="常规 2 7 2 7" xfId="26610"/>
    <cellStyle name="汇总 3 4 3 2 2 2 2" xfId="26611"/>
    <cellStyle name="常规 2 7 2 7 2" xfId="26612"/>
    <cellStyle name="常规 2 7 2 7 3" xfId="26613"/>
    <cellStyle name="输出 2 5 2 2 3 2" xfId="26614"/>
    <cellStyle name="汇总 3 4 3 2 2 3" xfId="26615"/>
    <cellStyle name="常规 2 7 2 8" xfId="26616"/>
    <cellStyle name="常规 2 7 2 8 2" xfId="26617"/>
    <cellStyle name="好 2 2 3 2 2" xfId="26618"/>
    <cellStyle name="常规 2 7 2 9" xfId="26619"/>
    <cellStyle name="常规 2 7 3" xfId="26620"/>
    <cellStyle name="输出 2 8 5" xfId="26621"/>
    <cellStyle name="常规 2 7 3 2" xfId="26622"/>
    <cellStyle name="输出 2 8 5 2" xfId="26623"/>
    <cellStyle name="常规 2 7 3 2 2 2" xfId="26624"/>
    <cellStyle name="常规 2 7 3 2 2 3" xfId="26625"/>
    <cellStyle name="常规 2 7 3 2 3" xfId="26626"/>
    <cellStyle name="强调文字颜色 2 5 2 5 4" xfId="26627"/>
    <cellStyle name="常规 2 7 3 3 2 2" xfId="26628"/>
    <cellStyle name="常规 2 7 3 3 2 3" xfId="26629"/>
    <cellStyle name="常规 2 7 3 3 3" xfId="26630"/>
    <cellStyle name="常规 2 7 3 3 3 2" xfId="26631"/>
    <cellStyle name="汇总 2 5 2 2 5" xfId="26632"/>
    <cellStyle name="常规 2 7 3 4 2" xfId="26633"/>
    <cellStyle name="汇总 2 5 2 2 6" xfId="26634"/>
    <cellStyle name="常规 2 7 3 4 3" xfId="26635"/>
    <cellStyle name="汇总 2 5 2 3 5" xfId="26636"/>
    <cellStyle name="常规 2 7 3 5 2" xfId="26637"/>
    <cellStyle name="汇总 2 5 2 3 6" xfId="26638"/>
    <cellStyle name="常规 2 7 3 5 3" xfId="26639"/>
    <cellStyle name="常规 2 7 3 6" xfId="26640"/>
    <cellStyle name="汇总 2 5 2 4 5" xfId="26641"/>
    <cellStyle name="常规 2 7 3 6 2" xfId="26642"/>
    <cellStyle name="汇总 2 5 2 4 6" xfId="26643"/>
    <cellStyle name="常规 2 7 3 6 3" xfId="26644"/>
    <cellStyle name="输出 2 5 2 3 2 2" xfId="26645"/>
    <cellStyle name="汇总 3 4 3 2 3 2" xfId="26646"/>
    <cellStyle name="常规 2 7 3 7" xfId="26647"/>
    <cellStyle name="汇总 2 5 2 5 5" xfId="26648"/>
    <cellStyle name="常规 2 7 3 7 2" xfId="26649"/>
    <cellStyle name="常规 2 7 3 8" xfId="26650"/>
    <cellStyle name="好 2 2 3 3 2" xfId="26651"/>
    <cellStyle name="常规 2 7 3 9" xfId="26652"/>
    <cellStyle name="常规 2 7 4" xfId="26653"/>
    <cellStyle name="输出 2 8 6" xfId="26654"/>
    <cellStyle name="常规 2 7 4 2" xfId="26655"/>
    <cellStyle name="输出 2 8 6 2" xfId="26656"/>
    <cellStyle name="常规 2 7 4 4" xfId="26657"/>
    <cellStyle name="常规 2 7 4 5" xfId="26658"/>
    <cellStyle name="输入 2 7 3 2 2 2" xfId="26659"/>
    <cellStyle name="常规 2 7 5" xfId="26660"/>
    <cellStyle name="输出 2 8 7" xfId="26661"/>
    <cellStyle name="常规 4 8 3 2 2 2 3" xfId="26662"/>
    <cellStyle name="常规 2 7 5 2" xfId="26663"/>
    <cellStyle name="常规 2 7 5 2 2" xfId="26664"/>
    <cellStyle name="警告文本 6 3 6" xfId="26665"/>
    <cellStyle name="常规 2 7 5 2 3" xfId="26666"/>
    <cellStyle name="常规 2 7 5 3" xfId="26667"/>
    <cellStyle name="常规 2 7 5 3 2" xfId="26668"/>
    <cellStyle name="常规 2 7 5 4" xfId="26669"/>
    <cellStyle name="常规 2 7 5 5" xfId="26670"/>
    <cellStyle name="输入 2 7 3 2 3 2" xfId="26671"/>
    <cellStyle name="强调文字颜色 1 5 2 3 3 2 2" xfId="26672"/>
    <cellStyle name="强调文字颜色 1 2 3 6 2" xfId="26673"/>
    <cellStyle name="常规 2 7 6" xfId="26674"/>
    <cellStyle name="输出 2 8 8" xfId="26675"/>
    <cellStyle name="常规 2 7 6 2" xfId="26676"/>
    <cellStyle name="常规 2 7 6 2 2" xfId="26677"/>
    <cellStyle name="常规 2 7 6 2 3" xfId="26678"/>
    <cellStyle name="常规 2 7 6 3" xfId="26679"/>
    <cellStyle name="常规 2 7 6 3 2" xfId="26680"/>
    <cellStyle name="常规 2 7 6 4" xfId="26681"/>
    <cellStyle name="检查单元格 2 3 3 2 2 2" xfId="26682"/>
    <cellStyle name="常规 2 7 6 5" xfId="26683"/>
    <cellStyle name="检查单元格 2 3 3 2 2 3" xfId="26684"/>
    <cellStyle name="检查单元格 2 2 10 2" xfId="26685"/>
    <cellStyle name="常规 2 7 7 2" xfId="26686"/>
    <cellStyle name="常规 2 7 7 2 2" xfId="26687"/>
    <cellStyle name="常规 2 7 7 2 3" xfId="26688"/>
    <cellStyle name="计算 2 2 4 10" xfId="26689"/>
    <cellStyle name="常规 2 7 7 3" xfId="26690"/>
    <cellStyle name="计算 2 2 5 2 2 2 2 2" xfId="26691"/>
    <cellStyle name="常规 2 7 7 4" xfId="26692"/>
    <cellStyle name="检查单元格 2 3 3 2 3 2" xfId="26693"/>
    <cellStyle name="常规 2 7 8" xfId="26694"/>
    <cellStyle name="常规 2 7 8 2" xfId="26695"/>
    <cellStyle name="常规 2 7 8 2 2" xfId="26696"/>
    <cellStyle name="常规 2 7 8 2 2 2" xfId="26697"/>
    <cellStyle name="输入 3 2 3 2 5" xfId="26698"/>
    <cellStyle name="强调文字颜色 2 5 3 4" xfId="26699"/>
    <cellStyle name="常规 2 7 8 2 2 3" xfId="26700"/>
    <cellStyle name="强调文字颜色 1 4 3 2 3 2" xfId="26701"/>
    <cellStyle name="输入 3 2 3 2 6" xfId="26702"/>
    <cellStyle name="强调文字颜色 2 5 3 5" xfId="26703"/>
    <cellStyle name="常规 2 7 8 2 3" xfId="26704"/>
    <cellStyle name="常规 2 7 8 3" xfId="26705"/>
    <cellStyle name="常规 2 7 8 3 2" xfId="26706"/>
    <cellStyle name="常规 2 7 8 4" xfId="26707"/>
    <cellStyle name="常规 2 7 8 5" xfId="26708"/>
    <cellStyle name="常规 2 7 9" xfId="26709"/>
    <cellStyle name="常规 2 7 9 2" xfId="26710"/>
    <cellStyle name="常规 2 8 10" xfId="26711"/>
    <cellStyle name="常规 2 8 10 2" xfId="26712"/>
    <cellStyle name="常规 2 8 11" xfId="26713"/>
    <cellStyle name="常规 2 8 12" xfId="26714"/>
    <cellStyle name="常规 2 8 2" xfId="26715"/>
    <cellStyle name="输出 2 9 4" xfId="26716"/>
    <cellStyle name="常规 30 3 3 2 2" xfId="26717"/>
    <cellStyle name="常规 2 8 2 10" xfId="26718"/>
    <cellStyle name="常规 2 8 2 11" xfId="26719"/>
    <cellStyle name="常规 2 8 2 2" xfId="26720"/>
    <cellStyle name="输出 2 9 4 2" xfId="26721"/>
    <cellStyle name="输入 2 2 2" xfId="26722"/>
    <cellStyle name="好 6 2 2 3" xfId="26723"/>
    <cellStyle name="常规 2 8 2 2 2" xfId="26724"/>
    <cellStyle name="输出 2 9 4 2 2" xfId="26725"/>
    <cellStyle name="输入 2 2 2 2" xfId="26726"/>
    <cellStyle name="好 6 2 2 3 2" xfId="26727"/>
    <cellStyle name="常规 4 2 3 2 5" xfId="26728"/>
    <cellStyle name="常规 2 8 2 2 2 2" xfId="26729"/>
    <cellStyle name="常规 2 8 2 2 2 3" xfId="26730"/>
    <cellStyle name="常规 4 5 9 3" xfId="26731"/>
    <cellStyle name="常规 2 8 2 2 2 3 2" xfId="26732"/>
    <cellStyle name="常规 2 8 2 2 2 5" xfId="26733"/>
    <cellStyle name="汇总 2 4 7 4 2" xfId="26734"/>
    <cellStyle name="输入 2 2 2 2 5" xfId="26735"/>
    <cellStyle name="常规 2 8 2 2 3" xfId="26736"/>
    <cellStyle name="常规 2 8 2 2 3 2" xfId="26737"/>
    <cellStyle name="常规 2 8 2 2 3 3" xfId="26738"/>
    <cellStyle name="常规 2 8 2 2 3 4" xfId="26739"/>
    <cellStyle name="常规 2 8 2 2 4" xfId="26740"/>
    <cellStyle name="常规 2 8 2 2 4 2" xfId="26741"/>
    <cellStyle name="常规 2 8 2 2 5" xfId="26742"/>
    <cellStyle name="解释性文本 3 3 3 2 2" xfId="26743"/>
    <cellStyle name="常规 2 8 2 2 6" xfId="26744"/>
    <cellStyle name="常规 2 8 2 3 2" xfId="26745"/>
    <cellStyle name="常规 4 2 3 3 5" xfId="26746"/>
    <cellStyle name="输入 2 2 3 2" xfId="26747"/>
    <cellStyle name="常规 2 8 2 3 2 2" xfId="26748"/>
    <cellStyle name="强调文字颜色 3 4 2 5 4" xfId="26749"/>
    <cellStyle name="常规 2 8 2 3 2 3" xfId="26750"/>
    <cellStyle name="常规 2 8 2 3 3" xfId="26751"/>
    <cellStyle name="计算 2 2 2 6" xfId="26752"/>
    <cellStyle name="常规 2 8 2 3 3 2" xfId="26753"/>
    <cellStyle name="汇总 2 14 3 2 2" xfId="26754"/>
    <cellStyle name="常规 2 8 2 3 5" xfId="26755"/>
    <cellStyle name="常规 2 8 2 4" xfId="26756"/>
    <cellStyle name="输出 2 9 4 4" xfId="26757"/>
    <cellStyle name="输入 2 2 4" xfId="26758"/>
    <cellStyle name="好 6 2 2 5" xfId="26759"/>
    <cellStyle name="常规 2 8 2 4 2" xfId="26760"/>
    <cellStyle name="常规 2 8 2 4 2 2" xfId="26761"/>
    <cellStyle name="常规 2 8 2 4 2 3" xfId="26762"/>
    <cellStyle name="计算 2 3 2 6" xfId="26763"/>
    <cellStyle name="常规 2 8 2 4 3 2" xfId="26764"/>
    <cellStyle name="常规 2 8 2 5" xfId="26765"/>
    <cellStyle name="汇总 5 3 2 3 2" xfId="26766"/>
    <cellStyle name="输入 2 2 5" xfId="26767"/>
    <cellStyle name="常规 2 8 2 5 2" xfId="26768"/>
    <cellStyle name="汇总 5 3 2 3 2 2" xfId="26769"/>
    <cellStyle name="汇总 2 3 2 2 2 2 4" xfId="26770"/>
    <cellStyle name="输入 2 2 5 2" xfId="26771"/>
    <cellStyle name="常规 2 8 2 5 2 2" xfId="26772"/>
    <cellStyle name="常规 2 8 2 5 3" xfId="26773"/>
    <cellStyle name="常规 2 8 2 6" xfId="26774"/>
    <cellStyle name="汇总 5 3 2 3 3" xfId="26775"/>
    <cellStyle name="输入 2 2 6" xfId="26776"/>
    <cellStyle name="常规 2 8 2 6 2" xfId="26777"/>
    <cellStyle name="常规 2 8 2 6 3" xfId="26778"/>
    <cellStyle name="输出 2 5 3 2 2 2" xfId="26779"/>
    <cellStyle name="汇总 3 4 3 3 2 2" xfId="26780"/>
    <cellStyle name="常规 2 8 2 7" xfId="26781"/>
    <cellStyle name="常规 2 8 2 7 2" xfId="26782"/>
    <cellStyle name="常规 2 8 2 7 3" xfId="26783"/>
    <cellStyle name="输出 2 5 3 2 3 2" xfId="26784"/>
    <cellStyle name="常规 2 8 2 8" xfId="26785"/>
    <cellStyle name="常规 2 8 2 8 2" xfId="26786"/>
    <cellStyle name="常规 2 8 3" xfId="26787"/>
    <cellStyle name="输出 2 9 5" xfId="26788"/>
    <cellStyle name="常规 2 8 3 2" xfId="26789"/>
    <cellStyle name="输出 2 9 5 2" xfId="26790"/>
    <cellStyle name="输入 2 3 2" xfId="26791"/>
    <cellStyle name="好 6 2 3 3" xfId="26792"/>
    <cellStyle name="常规 2 8 3 2 2 2" xfId="26793"/>
    <cellStyle name="常规 2 8 3 2 2 3" xfId="26794"/>
    <cellStyle name="解释性文本 2 2 5 2 2" xfId="26795"/>
    <cellStyle name="强调文字颜色 1 2" xfId="26796"/>
    <cellStyle name="输入 2 3 2 2 3" xfId="26797"/>
    <cellStyle name="常规 2 8 3 2 3" xfId="26798"/>
    <cellStyle name="常规 2 8 3 2 3 2" xfId="26799"/>
    <cellStyle name="常规 2 8 3 3" xfId="26800"/>
    <cellStyle name="输入 2 3 3" xfId="26801"/>
    <cellStyle name="好 6 2 3 4" xfId="26802"/>
    <cellStyle name="常规 2 8 3 3 2" xfId="26803"/>
    <cellStyle name="常规 2 8 3 3 2 2" xfId="26804"/>
    <cellStyle name="强调文字颜色 3 5 2 5 4" xfId="26805"/>
    <cellStyle name="常规 2 8 3 3 3" xfId="26806"/>
    <cellStyle name="常规 2 8 3 4" xfId="26807"/>
    <cellStyle name="汇总 2 6 2 2 5" xfId="26808"/>
    <cellStyle name="常规 2 8 3 4 2" xfId="26809"/>
    <cellStyle name="常规 2 8 3 5" xfId="26810"/>
    <cellStyle name="汇总 5 3 2 4 2" xfId="26811"/>
    <cellStyle name="输入 2 3 5" xfId="26812"/>
    <cellStyle name="常规 2 8 3 6" xfId="26813"/>
    <cellStyle name="计算 2 2 2 2 2 3 2 2 2" xfId="26814"/>
    <cellStyle name="常规 2 8 4" xfId="26815"/>
    <cellStyle name="输出 2 9 6" xfId="26816"/>
    <cellStyle name="常规 2 8 4 2" xfId="26817"/>
    <cellStyle name="常规 2 8 4 3" xfId="26818"/>
    <cellStyle name="常规 2 8 4 4" xfId="26819"/>
    <cellStyle name="常规 2 8 4 5" xfId="26820"/>
    <cellStyle name="输入 2 7 3 3 2 2" xfId="26821"/>
    <cellStyle name="汇总 5 3 2 5 2" xfId="26822"/>
    <cellStyle name="输入 2 4 5" xfId="26823"/>
    <cellStyle name="常规 2 8 5" xfId="26824"/>
    <cellStyle name="输出 2 9 7" xfId="26825"/>
    <cellStyle name="常规 2 8 5 2" xfId="26826"/>
    <cellStyle name="常规 2 8 5 3" xfId="26827"/>
    <cellStyle name="常规 2 8 5 5" xfId="26828"/>
    <cellStyle name="输入 2 7 3 3 3 2" xfId="26829"/>
    <cellStyle name="常规 2 8 5 6" xfId="26830"/>
    <cellStyle name="常规 2 8 6" xfId="26831"/>
    <cellStyle name="常规 2 8 6 2" xfId="26832"/>
    <cellStyle name="常规 2 8 6 3" xfId="26833"/>
    <cellStyle name="常规 2 8 7" xfId="26834"/>
    <cellStyle name="输出 2 2 2 2 4 4 2 2" xfId="26835"/>
    <cellStyle name="常规 2 8 7 2" xfId="26836"/>
    <cellStyle name="常规 2 8 7 3" xfId="26837"/>
    <cellStyle name="常规 2 8 7 4" xfId="26838"/>
    <cellStyle name="常规 2 8 8" xfId="26839"/>
    <cellStyle name="常规 2 8 8 2" xfId="26840"/>
    <cellStyle name="常规 2 8 8 3" xfId="26841"/>
    <cellStyle name="常规 2 8 9" xfId="26842"/>
    <cellStyle name="常规 2 8 9 2" xfId="26843"/>
    <cellStyle name="常规 2 9 10" xfId="26844"/>
    <cellStyle name="常规 2 9 10 2" xfId="26845"/>
    <cellStyle name="计算 2 2 5 3 3 2 2 2" xfId="26846"/>
    <cellStyle name="常规 2 9 11" xfId="26847"/>
    <cellStyle name="常规 2 9 12" xfId="26848"/>
    <cellStyle name="常规 2 9 2 2" xfId="26849"/>
    <cellStyle name="输入 3 2 2" xfId="26850"/>
    <cellStyle name="好 6 3 2 3" xfId="26851"/>
    <cellStyle name="常规 2 9 2 2 2" xfId="26852"/>
    <cellStyle name="输入 3 2 2 2" xfId="26853"/>
    <cellStyle name="好 6 3 2 3 2" xfId="26854"/>
    <cellStyle name="常规 4 3 3 2 5" xfId="26855"/>
    <cellStyle name="常规 2 9 2 2 2 3" xfId="26856"/>
    <cellStyle name="强调文字颜色 2 4 3 2" xfId="26857"/>
    <cellStyle name="常规 2 9 2 2 3" xfId="26858"/>
    <cellStyle name="常规 2 9 2 2 3 2" xfId="26859"/>
    <cellStyle name="常规 2 9 2 2 4" xfId="26860"/>
    <cellStyle name="常规 2 9 2 2 5" xfId="26861"/>
    <cellStyle name="常规 2 9 2 3 2" xfId="26862"/>
    <cellStyle name="常规 2 9 2 3 2 2" xfId="26863"/>
    <cellStyle name="强调文字颜色 4 4 2 5 4" xfId="26864"/>
    <cellStyle name="常规 2 9 2 3 2 3" xfId="26865"/>
    <cellStyle name="强调文字颜色 2 5 3 2" xfId="26866"/>
    <cellStyle name="常规 2 9 2 3 3" xfId="26867"/>
    <cellStyle name="常规 2 9 2 3 3 2" xfId="26868"/>
    <cellStyle name="常规 2 9 2 3 4" xfId="26869"/>
    <cellStyle name="汇总 2 15 3 2 2" xfId="26870"/>
    <cellStyle name="常规 2 9 2 3 5" xfId="26871"/>
    <cellStyle name="常规 4 4 2 10 2" xfId="26872"/>
    <cellStyle name="常规 2 9 2 4" xfId="26873"/>
    <cellStyle name="输入 3 2 4" xfId="26874"/>
    <cellStyle name="好 6 3 2 5" xfId="26875"/>
    <cellStyle name="常规 2 9 2 4 2" xfId="26876"/>
    <cellStyle name="常规 2 9 2 4 2 2" xfId="26877"/>
    <cellStyle name="常规 2 9 2 4 2 3" xfId="26878"/>
    <cellStyle name="常规 2 9 2 4 3" xfId="26879"/>
    <cellStyle name="常规 2 9 2 4 3 2" xfId="26880"/>
    <cellStyle name="常规 2 9 2 5" xfId="26881"/>
    <cellStyle name="汇总 5 3 3 3 2" xfId="26882"/>
    <cellStyle name="输入 3 2 5" xfId="26883"/>
    <cellStyle name="常规 2 9 2 5 2" xfId="26884"/>
    <cellStyle name="汇总 5 3 3 3 2 2" xfId="26885"/>
    <cellStyle name="汇总 2 3 2 3 2 2 4" xfId="26886"/>
    <cellStyle name="输入 3 2 5 2" xfId="26887"/>
    <cellStyle name="常规 2 9 2 5 2 2" xfId="26888"/>
    <cellStyle name="常规 2 9 2 5 3" xfId="26889"/>
    <cellStyle name="常规 2 9 2 6" xfId="26890"/>
    <cellStyle name="汇总 5 3 3 3 3" xfId="26891"/>
    <cellStyle name="输入 3 2 6" xfId="26892"/>
    <cellStyle name="常规 2 9 2 6 2" xfId="26893"/>
    <cellStyle name="常规 2 9 2 7 2" xfId="26894"/>
    <cellStyle name="常规 28 2 2 2 3 2" xfId="26895"/>
    <cellStyle name="常规 2 9 2 8" xfId="26896"/>
    <cellStyle name="常规 2 9 2 8 2" xfId="26897"/>
    <cellStyle name="好 2 2 5 2 2" xfId="26898"/>
    <cellStyle name="常规 2 9 2 9" xfId="26899"/>
    <cellStyle name="常规 2 9 3 2 3" xfId="26900"/>
    <cellStyle name="常规 2 9 3 3" xfId="26901"/>
    <cellStyle name="输入 3 3 3" xfId="26902"/>
    <cellStyle name="好 6 3 3 4" xfId="26903"/>
    <cellStyle name="常规 2 9 3 3 2" xfId="26904"/>
    <cellStyle name="常规 2 9 3 3 3" xfId="26905"/>
    <cellStyle name="常规 2 9 3 4" xfId="26906"/>
    <cellStyle name="汇总 2 7 2 2 5" xfId="26907"/>
    <cellStyle name="常规 2 9 3 4 2" xfId="26908"/>
    <cellStyle name="常规 2 9 3 5" xfId="26909"/>
    <cellStyle name="汇总 5 3 3 4 2" xfId="26910"/>
    <cellStyle name="输入 3 3 5" xfId="26911"/>
    <cellStyle name="常规 2 9 3 6" xfId="26912"/>
    <cellStyle name="常规 2 9 4" xfId="26913"/>
    <cellStyle name="常规 2 9 4 2" xfId="26914"/>
    <cellStyle name="常规 2 9 4 2 2" xfId="26915"/>
    <cellStyle name="常规 2 9 4 2 3" xfId="26916"/>
    <cellStyle name="常规 2 9 4 3" xfId="26917"/>
    <cellStyle name="常规 2 9 4 3 2" xfId="26918"/>
    <cellStyle name="常规 2 9 4 4" xfId="26919"/>
    <cellStyle name="常规 2 9 4 5" xfId="26920"/>
    <cellStyle name="输入 2 7 3 4 2 2" xfId="26921"/>
    <cellStyle name="汇总 5 3 3 5 2" xfId="26922"/>
    <cellStyle name="输入 3 4 5" xfId="26923"/>
    <cellStyle name="常规 2 9 5 2 3" xfId="26924"/>
    <cellStyle name="常规 2 9 5 3" xfId="26925"/>
    <cellStyle name="常规 2 9 5 3 2" xfId="26926"/>
    <cellStyle name="常规 2 9 5 5" xfId="26927"/>
    <cellStyle name="常规 2 9 5 6" xfId="26928"/>
    <cellStyle name="常规 2 9 6" xfId="26929"/>
    <cellStyle name="常规 2 9 6 2" xfId="26930"/>
    <cellStyle name="常规 2 9 6 2 2" xfId="26931"/>
    <cellStyle name="常规 2 9 6 2 3" xfId="26932"/>
    <cellStyle name="常规 2 9 6 3" xfId="26933"/>
    <cellStyle name="常规 2 9 6 3 2" xfId="26934"/>
    <cellStyle name="解释性文本 7" xfId="26935"/>
    <cellStyle name="输入 3 6 3 2" xfId="26936"/>
    <cellStyle name="常规 2 9 6 4" xfId="26937"/>
    <cellStyle name="常规 2 9 7" xfId="26938"/>
    <cellStyle name="常规 2 9 7 2" xfId="26939"/>
    <cellStyle name="常规 2 9 7 2 2" xfId="26940"/>
    <cellStyle name="常规 2 9 7 2 3" xfId="26941"/>
    <cellStyle name="常规 2 9 7 3" xfId="26942"/>
    <cellStyle name="常规 2 9 7 4" xfId="26943"/>
    <cellStyle name="常规 2 9 8" xfId="26944"/>
    <cellStyle name="常规 2 9 8 2" xfId="26945"/>
    <cellStyle name="常规 2 9 8 3" xfId="26946"/>
    <cellStyle name="常规 2 9 9" xfId="26947"/>
    <cellStyle name="常规 2 9 9 2" xfId="26948"/>
    <cellStyle name="常规 25 2 2" xfId="26949"/>
    <cellStyle name="常规 30 2 2" xfId="26950"/>
    <cellStyle name="常规 25 2 2 2" xfId="26951"/>
    <cellStyle name="常规 30 2 2 2" xfId="26952"/>
    <cellStyle name="常规 25 2 2 2 2 2" xfId="26953"/>
    <cellStyle name="常规 30 2 2 2 2 2" xfId="26954"/>
    <cellStyle name="常规 25 2 2 2 4" xfId="26955"/>
    <cellStyle name="常规 30 2 2 2 4" xfId="26956"/>
    <cellStyle name="常规 25 2 2 2 5" xfId="26957"/>
    <cellStyle name="常规 30 2 2 2 5" xfId="26958"/>
    <cellStyle name="常规 25 2 2 3" xfId="26959"/>
    <cellStyle name="常规 30 2 2 3" xfId="26960"/>
    <cellStyle name="常规 25 2 2 3 2" xfId="26961"/>
    <cellStyle name="常规 30 2 2 3 2" xfId="26962"/>
    <cellStyle name="常规 25 2 2 3 3" xfId="26963"/>
    <cellStyle name="常规 30 2 2 3 3" xfId="26964"/>
    <cellStyle name="常规 25 2 2 4" xfId="26965"/>
    <cellStyle name="常规 30 2 2 4" xfId="26966"/>
    <cellStyle name="常规 25 2 2 4 2" xfId="26967"/>
    <cellStyle name="常规 30 2 2 4 2" xfId="26968"/>
    <cellStyle name="常规 25 2 3" xfId="26969"/>
    <cellStyle name="常规 30 2 3" xfId="26970"/>
    <cellStyle name="常规 25 2 3 2" xfId="26971"/>
    <cellStyle name="常规 30 2 3 2" xfId="26972"/>
    <cellStyle name="常规 25 2 3 2 3 2" xfId="26973"/>
    <cellStyle name="常规 30 2 3 2 3 2" xfId="26974"/>
    <cellStyle name="常规 4 2 2 7 2 2" xfId="26975"/>
    <cellStyle name="常规 25 2 3 2 5" xfId="26976"/>
    <cellStyle name="常规 30 2 3 2 5" xfId="26977"/>
    <cellStyle name="常规 4 2 2 7 4" xfId="26978"/>
    <cellStyle name="常规 25 2 3 3" xfId="26979"/>
    <cellStyle name="常规 30 2 3 3" xfId="26980"/>
    <cellStyle name="常规 25 2 3 3 2" xfId="26981"/>
    <cellStyle name="常规 30 2 3 3 2" xfId="26982"/>
    <cellStyle name="常规 25 2 3 3 3" xfId="26983"/>
    <cellStyle name="常规 30 2 3 3 3" xfId="26984"/>
    <cellStyle name="常规 4 2 2 8 2" xfId="26985"/>
    <cellStyle name="常规 25 2 3 4" xfId="26986"/>
    <cellStyle name="常规 30 2 3 4" xfId="26987"/>
    <cellStyle name="常规 25 2 3 4 2" xfId="26988"/>
    <cellStyle name="常规 30 2 3 4 2" xfId="26989"/>
    <cellStyle name="常规 25 2 3 5" xfId="26990"/>
    <cellStyle name="常规 30 2 3 5" xfId="26991"/>
    <cellStyle name="常规 25 2 4" xfId="26992"/>
    <cellStyle name="常规 30 2 4" xfId="26993"/>
    <cellStyle name="常规 25 2 4 2" xfId="26994"/>
    <cellStyle name="常规 30 2 4 2" xfId="26995"/>
    <cellStyle name="常规 25 2 4 2 3" xfId="26996"/>
    <cellStyle name="常规 30 2 4 2 3" xfId="26997"/>
    <cellStyle name="常规 4 2 3 7 2" xfId="26998"/>
    <cellStyle name="输入 2 4 6 2 2 2" xfId="26999"/>
    <cellStyle name="常规 25 2 4 3" xfId="27000"/>
    <cellStyle name="常规 30 2 4 3" xfId="27001"/>
    <cellStyle name="常规 25 2 4 3 2" xfId="27002"/>
    <cellStyle name="常规 30 2 4 3 2" xfId="27003"/>
    <cellStyle name="检查单元格 3 2 2 6" xfId="27004"/>
    <cellStyle name="常规 25 2 4 4" xfId="27005"/>
    <cellStyle name="常规 30 2 4 4" xfId="27006"/>
    <cellStyle name="常规 25 2 4 5" xfId="27007"/>
    <cellStyle name="常规 30 2 4 5" xfId="27008"/>
    <cellStyle name="警告文本 5 4 2 2 2" xfId="27009"/>
    <cellStyle name="常规 25 2 5" xfId="27010"/>
    <cellStyle name="常规 30 2 5" xfId="27011"/>
    <cellStyle name="好 2 2 2 2 3 2" xfId="27012"/>
    <cellStyle name="常规 25 2 5 2" xfId="27013"/>
    <cellStyle name="常规 30 2 5 2" xfId="27014"/>
    <cellStyle name="好 2 2 2 2 3 2 2" xfId="27015"/>
    <cellStyle name="常规 25 2 6 2" xfId="27016"/>
    <cellStyle name="常规 30 2 6 2" xfId="27017"/>
    <cellStyle name="常规 3 4 4 3 3" xfId="27018"/>
    <cellStyle name="常规 25 2 8" xfId="27019"/>
    <cellStyle name="常规 30 2 8" xfId="27020"/>
    <cellStyle name="常规 25 3" xfId="27021"/>
    <cellStyle name="常规 30 3" xfId="27022"/>
    <cellStyle name="常规 25 3 2" xfId="27023"/>
    <cellStyle name="常规 30 3 2" xfId="27024"/>
    <cellStyle name="常规 25 3 2 2 3" xfId="27025"/>
    <cellStyle name="常规 30 3 2 2 3" xfId="27026"/>
    <cellStyle name="常规 25 3 2 3 2" xfId="27027"/>
    <cellStyle name="常规 30 3 2 3 2" xfId="27028"/>
    <cellStyle name="强调文字颜色 1 2 2 2 2 2 2 3" xfId="27029"/>
    <cellStyle name="常规 3 5 2 3 2 2" xfId="27030"/>
    <cellStyle name="常规 25 3 2 4" xfId="27031"/>
    <cellStyle name="常规 30 3 2 4" xfId="27032"/>
    <cellStyle name="常规 3 5 2 3 3" xfId="27033"/>
    <cellStyle name="常规 25 3 3" xfId="27034"/>
    <cellStyle name="常规 30 3 3" xfId="27035"/>
    <cellStyle name="常规 25 3 3 2" xfId="27036"/>
    <cellStyle name="常规 30 3 3 2" xfId="27037"/>
    <cellStyle name="常规 25 3 3 3" xfId="27038"/>
    <cellStyle name="常规 30 3 3 3" xfId="27039"/>
    <cellStyle name="常规 3 5 2 4 2" xfId="27040"/>
    <cellStyle name="常规 25 3 4" xfId="27041"/>
    <cellStyle name="常规 30 3 4" xfId="27042"/>
    <cellStyle name="汇总 3 2 3 2 2" xfId="27043"/>
    <cellStyle name="常规 25 3 4 2" xfId="27044"/>
    <cellStyle name="常规 30 3 4 2" xfId="27045"/>
    <cellStyle name="汇总 3 2 3 2 2 2" xfId="27046"/>
    <cellStyle name="常规 25 4" xfId="27047"/>
    <cellStyle name="常规 30 4" xfId="27048"/>
    <cellStyle name="常规 25 4 2" xfId="27049"/>
    <cellStyle name="常规 30 4 2" xfId="27050"/>
    <cellStyle name="计算 5 2 2 2 4" xfId="27051"/>
    <cellStyle name="常规 25 4 2 2" xfId="27052"/>
    <cellStyle name="常规 30 4 2 2" xfId="27053"/>
    <cellStyle name="常规 3 5 3 3 2" xfId="27054"/>
    <cellStyle name="计算 5 2 2 2 5" xfId="27055"/>
    <cellStyle name="链接单元格 3 2 6 2" xfId="27056"/>
    <cellStyle name="常规 25 4 2 3" xfId="27057"/>
    <cellStyle name="常规 30 4 2 3" xfId="27058"/>
    <cellStyle name="常规 25 4 4" xfId="27059"/>
    <cellStyle name="常规 30 4 4" xfId="27060"/>
    <cellStyle name="汇总 3 2 3 3 2" xfId="27061"/>
    <cellStyle name="常规 25 4 5" xfId="27062"/>
    <cellStyle name="常规 30 4 5" xfId="27063"/>
    <cellStyle name="汇总 3 2 3 3 3" xfId="27064"/>
    <cellStyle name="输出 2 4 2 2 3 2 2 2" xfId="27065"/>
    <cellStyle name="常规 25 5" xfId="27066"/>
    <cellStyle name="常规 30 5" xfId="27067"/>
    <cellStyle name="常规 25 6" xfId="27068"/>
    <cellStyle name="常规 30 6" xfId="27069"/>
    <cellStyle name="汇总 2 2 2 2 6 2 5" xfId="27070"/>
    <cellStyle name="常规 25 6 2" xfId="27071"/>
    <cellStyle name="常规 30 6 2" xfId="27072"/>
    <cellStyle name="常规 25 7" xfId="27073"/>
    <cellStyle name="常规 30 7" xfId="27074"/>
    <cellStyle name="常规 25 8" xfId="27075"/>
    <cellStyle name="常规 30 8" xfId="27076"/>
    <cellStyle name="汇总 2 4 2 8" xfId="27077"/>
    <cellStyle name="常规 26 2" xfId="27078"/>
    <cellStyle name="常规 31 2" xfId="27079"/>
    <cellStyle name="汇总 2 4 2 8 2" xfId="27080"/>
    <cellStyle name="常规 26 2 2" xfId="27081"/>
    <cellStyle name="常规 31 2 2" xfId="27082"/>
    <cellStyle name="汇总 2 4 2 8 2 2" xfId="27083"/>
    <cellStyle name="常规 26 2 2 2" xfId="27084"/>
    <cellStyle name="常规 31 2 2 2" xfId="27085"/>
    <cellStyle name="常规 26 2 2 2 2 2" xfId="27086"/>
    <cellStyle name="常规 26 2 2 2 4" xfId="27087"/>
    <cellStyle name="常规 26 2 2 2 5" xfId="27088"/>
    <cellStyle name="常规 26 2 2 3" xfId="27089"/>
    <cellStyle name="常规 31 2 2 3" xfId="27090"/>
    <cellStyle name="常规 26 2 2 3 2" xfId="27091"/>
    <cellStyle name="常规 31 2 2 3 2" xfId="27092"/>
    <cellStyle name="常规 26 2 2 3 3" xfId="27093"/>
    <cellStyle name="常规 26 2 2 4" xfId="27094"/>
    <cellStyle name="常规 31 2 2 4" xfId="27095"/>
    <cellStyle name="常规 26 2 2 4 2" xfId="27096"/>
    <cellStyle name="汇总 2 4 2 8 3" xfId="27097"/>
    <cellStyle name="常规 26 2 3" xfId="27098"/>
    <cellStyle name="常规 31 2 3" xfId="27099"/>
    <cellStyle name="常规 26 2 3 2" xfId="27100"/>
    <cellStyle name="常规 31 2 3 2" xfId="27101"/>
    <cellStyle name="常规 26 2 3 2 2" xfId="27102"/>
    <cellStyle name="常规 26 2 3 2 2 2" xfId="27103"/>
    <cellStyle name="汇总 5 6 3 2 2" xfId="27104"/>
    <cellStyle name="常规 26 2 3 2 2 3" xfId="27105"/>
    <cellStyle name="输出 2 2 2 4 3 2" xfId="27106"/>
    <cellStyle name="常规 26 2 3 2 3" xfId="27107"/>
    <cellStyle name="常规 26 2 3 2 3 2" xfId="27108"/>
    <cellStyle name="常规 26 2 3 2 4" xfId="27109"/>
    <cellStyle name="常规 26 2 3 2 5" xfId="27110"/>
    <cellStyle name="常规 28 2 6 2" xfId="27111"/>
    <cellStyle name="常规 26 2 3 3" xfId="27112"/>
    <cellStyle name="常规 31 2 3 3" xfId="27113"/>
    <cellStyle name="常规 26 2 3 3 2" xfId="27114"/>
    <cellStyle name="常规 26 2 3 3 3" xfId="27115"/>
    <cellStyle name="常规 26 2 3 4" xfId="27116"/>
    <cellStyle name="常规 26 2 3 4 2" xfId="27117"/>
    <cellStyle name="常规 26 2 3 5" xfId="27118"/>
    <cellStyle name="常规 26 2 3 6" xfId="27119"/>
    <cellStyle name="常规 26 2 4" xfId="27120"/>
    <cellStyle name="常规 31 2 4" xfId="27121"/>
    <cellStyle name="常规 26 2 4 2" xfId="27122"/>
    <cellStyle name="常规 26 2 4 2 3" xfId="27123"/>
    <cellStyle name="常规 26 2 4 3" xfId="27124"/>
    <cellStyle name="常规 26 2 4 3 2" xfId="27125"/>
    <cellStyle name="常规 26 2 4 4" xfId="27126"/>
    <cellStyle name="常规 26 2 4 5" xfId="27127"/>
    <cellStyle name="常规 26 2 5" xfId="27128"/>
    <cellStyle name="好 2 2 2 3 3 2" xfId="27129"/>
    <cellStyle name="常规 26 2 5 2" xfId="27130"/>
    <cellStyle name="好 2 2 2 3 3 2 2" xfId="27131"/>
    <cellStyle name="常规 26 2 6 2" xfId="27132"/>
    <cellStyle name="常规 26 2 8" xfId="27133"/>
    <cellStyle name="强调文字颜色 5 2 2 6 2" xfId="27134"/>
    <cellStyle name="汇总 2 4 2 9" xfId="27135"/>
    <cellStyle name="常规 26 3" xfId="27136"/>
    <cellStyle name="常规 31 3" xfId="27137"/>
    <cellStyle name="汇总 2 4 2 9 2" xfId="27138"/>
    <cellStyle name="常规 26 3 2" xfId="27139"/>
    <cellStyle name="常规 31 3 2" xfId="27140"/>
    <cellStyle name="常规 26 3 2 2 3" xfId="27141"/>
    <cellStyle name="常规 26 3 2 3" xfId="27142"/>
    <cellStyle name="常规 31 3 2 3" xfId="27143"/>
    <cellStyle name="常规 3 6 2 3 2" xfId="27144"/>
    <cellStyle name="常规 26 3 2 3 2" xfId="27145"/>
    <cellStyle name="常规 3 6 2 3 3" xfId="27146"/>
    <cellStyle name="常规 26 3 2 4" xfId="27147"/>
    <cellStyle name="常规 26 3 3" xfId="27148"/>
    <cellStyle name="常规 31 3 3" xfId="27149"/>
    <cellStyle name="常规 26 3 3 2" xfId="27150"/>
    <cellStyle name="常规 31 3 3 2" xfId="27151"/>
    <cellStyle name="常规 3 6 2 4 2" xfId="27152"/>
    <cellStyle name="常规 26 3 3 3" xfId="27153"/>
    <cellStyle name="常规 26 3 4" xfId="27154"/>
    <cellStyle name="常规 31 3 4" xfId="27155"/>
    <cellStyle name="汇总 3 2 4 2 2" xfId="27156"/>
    <cellStyle name="常规 26 3 4 2" xfId="27157"/>
    <cellStyle name="汇总 3 2 4 2 2 2" xfId="27158"/>
    <cellStyle name="常规 26 3 5" xfId="27159"/>
    <cellStyle name="好 2 2 2 3 4 2" xfId="27160"/>
    <cellStyle name="汇总 3 2 4 2 3" xfId="27161"/>
    <cellStyle name="常规 26 3 6" xfId="27162"/>
    <cellStyle name="汇总 3 2 4 2 4" xfId="27163"/>
    <cellStyle name="常规 26 4" xfId="27164"/>
    <cellStyle name="常规 31 4" xfId="27165"/>
    <cellStyle name="常规 26 4 2" xfId="27166"/>
    <cellStyle name="常规 31 4 2" xfId="27167"/>
    <cellStyle name="计算 5 3 2 2 4" xfId="27168"/>
    <cellStyle name="常规 26 4 2 2" xfId="27169"/>
    <cellStyle name="输出 2 2 11 4 2" xfId="27170"/>
    <cellStyle name="常规 3 6 3 3 2" xfId="27171"/>
    <cellStyle name="链接单元格 4 2 6 2" xfId="27172"/>
    <cellStyle name="常规 26 4 2 3" xfId="27173"/>
    <cellStyle name="汇总 3 4 2 2 4" xfId="27174"/>
    <cellStyle name="常规 26 4 3 2" xfId="27175"/>
    <cellStyle name="常规 26 4 4" xfId="27176"/>
    <cellStyle name="汇总 3 2 4 3 2" xfId="27177"/>
    <cellStyle name="常规 26 4 5" xfId="27178"/>
    <cellStyle name="汇总 3 2 4 3 3" xfId="27179"/>
    <cellStyle name="常规 26 5" xfId="27180"/>
    <cellStyle name="常规 31 5" xfId="27181"/>
    <cellStyle name="常规 26 6" xfId="27182"/>
    <cellStyle name="汇总 2 10 2 2 3" xfId="27183"/>
    <cellStyle name="汇总 2 2 2 2 7 2 5" xfId="27184"/>
    <cellStyle name="常规 26 6 2" xfId="27185"/>
    <cellStyle name="常规 26 7" xfId="27186"/>
    <cellStyle name="常规 26 8" xfId="27187"/>
    <cellStyle name="常规 27" xfId="27188"/>
    <cellStyle name="常规 32" xfId="27189"/>
    <cellStyle name="输出 2 3 2 6 3 2 2" xfId="27190"/>
    <cellStyle name="汇总 2 4 3 8" xfId="27191"/>
    <cellStyle name="常规 27 2" xfId="27192"/>
    <cellStyle name="常规 32 2" xfId="27193"/>
    <cellStyle name="常规 27 2 2" xfId="27194"/>
    <cellStyle name="常规 32 2 2" xfId="27195"/>
    <cellStyle name="常规 27 2 2 2" xfId="27196"/>
    <cellStyle name="常规 32 2 2 2" xfId="27197"/>
    <cellStyle name="常规 27 2 2 2 2 2" xfId="27198"/>
    <cellStyle name="常规 27 2 2 2 4" xfId="27199"/>
    <cellStyle name="常规 27 2 2 2 5" xfId="27200"/>
    <cellStyle name="常规 27 2 3" xfId="27201"/>
    <cellStyle name="常规 32 2 3" xfId="27202"/>
    <cellStyle name="常规 27 2 3 2" xfId="27203"/>
    <cellStyle name="常规 32 2 3 2" xfId="27204"/>
    <cellStyle name="常规 27 2 3 2 2" xfId="27205"/>
    <cellStyle name="常规 27 2 3 2 3" xfId="27206"/>
    <cellStyle name="常规 27 2 3 2 4" xfId="27207"/>
    <cellStyle name="常规 27 2 3 2 5" xfId="27208"/>
    <cellStyle name="常规 27 2 3 3 3" xfId="27209"/>
    <cellStyle name="常规 27 2 3 4 2" xfId="27210"/>
    <cellStyle name="常规 27 2 3 6" xfId="27211"/>
    <cellStyle name="常规 27 2 4 2" xfId="27212"/>
    <cellStyle name="常规 27 2 4 2 3" xfId="27213"/>
    <cellStyle name="常规 27 2 4 3 2" xfId="27214"/>
    <cellStyle name="检查单元格 2 2 6 2 2" xfId="27215"/>
    <cellStyle name="常规 27 2 4 4" xfId="27216"/>
    <cellStyle name="检查单元格 2 2 6 2 3" xfId="27217"/>
    <cellStyle name="常规 27 2 4 5" xfId="27218"/>
    <cellStyle name="常规 27 2 5" xfId="27219"/>
    <cellStyle name="好 2 2 2 4 3 2" xfId="27220"/>
    <cellStyle name="常规 27 2 5 2" xfId="27221"/>
    <cellStyle name="常规 27 2 6 2" xfId="27222"/>
    <cellStyle name="常规 27 2 8" xfId="27223"/>
    <cellStyle name="强调文字颜色 5 2 3 6 2" xfId="27224"/>
    <cellStyle name="常规 27 3 2 2" xfId="27225"/>
    <cellStyle name="常规 32 3 2 2" xfId="27226"/>
    <cellStyle name="常规 27 3 2 2 3" xfId="27227"/>
    <cellStyle name="常规 32 3 2 2 3" xfId="27228"/>
    <cellStyle name="常规 27 3 2 3 2" xfId="27229"/>
    <cellStyle name="常规 32 3 2 3 2" xfId="27230"/>
    <cellStyle name="常规 27 3 2 5" xfId="27231"/>
    <cellStyle name="输出 4 8 2" xfId="27232"/>
    <cellStyle name="常规 27 3 3" xfId="27233"/>
    <cellStyle name="常规 32 3 3" xfId="27234"/>
    <cellStyle name="常规 27 3 3 2" xfId="27235"/>
    <cellStyle name="常规 32 3 3 2" xfId="27236"/>
    <cellStyle name="常规 27 3 3 3" xfId="27237"/>
    <cellStyle name="常规 32 3 3 3" xfId="27238"/>
    <cellStyle name="常规 27 3 4" xfId="27239"/>
    <cellStyle name="常规 32 3 4" xfId="27240"/>
    <cellStyle name="汇总 3 2 5 2 2" xfId="27241"/>
    <cellStyle name="常规 27 3 4 2" xfId="27242"/>
    <cellStyle name="汇总 3 2 5 2 2 2" xfId="27243"/>
    <cellStyle name="常规 27 3 5" xfId="27244"/>
    <cellStyle name="汇总 3 2 5 2 3" xfId="27245"/>
    <cellStyle name="常规 27 4" xfId="27246"/>
    <cellStyle name="常规 32 4" xfId="27247"/>
    <cellStyle name="常规 27 4 2" xfId="27248"/>
    <cellStyle name="常规 32 4 2" xfId="27249"/>
    <cellStyle name="计算 5 4 2 2 4" xfId="27250"/>
    <cellStyle name="常规 27 4 2 2" xfId="27251"/>
    <cellStyle name="常规 32 4 2 2" xfId="27252"/>
    <cellStyle name="常规 3 12 2 2" xfId="27253"/>
    <cellStyle name="链接单元格 5 2 6 2" xfId="27254"/>
    <cellStyle name="常规 27 4 2 3" xfId="27255"/>
    <cellStyle name="常规 32 4 2 3" xfId="27256"/>
    <cellStyle name="常规 27 4 3" xfId="27257"/>
    <cellStyle name="常规 32 4 3" xfId="27258"/>
    <cellStyle name="常规 27 4 3 2" xfId="27259"/>
    <cellStyle name="常规 32 4 3 2" xfId="27260"/>
    <cellStyle name="常规 27 4 4" xfId="27261"/>
    <cellStyle name="常规 32 4 4" xfId="27262"/>
    <cellStyle name="汇总 3 2 5 3 2" xfId="27263"/>
    <cellStyle name="常规 27 4 5" xfId="27264"/>
    <cellStyle name="汇总 3 2 5 3 3" xfId="27265"/>
    <cellStyle name="常规 27 5" xfId="27266"/>
    <cellStyle name="常规 32 5" xfId="27267"/>
    <cellStyle name="常规 28" xfId="27268"/>
    <cellStyle name="常规 33" xfId="27269"/>
    <cellStyle name="输出 2 2 4 2 2 3 2 2 2" xfId="27270"/>
    <cellStyle name="常规 28 2" xfId="27271"/>
    <cellStyle name="常规 33 2" xfId="27272"/>
    <cellStyle name="汇总 3 9" xfId="27273"/>
    <cellStyle name="常规 28 2 2" xfId="27274"/>
    <cellStyle name="常规 33 2 2" xfId="27275"/>
    <cellStyle name="常规 5 2 2 3 4" xfId="27276"/>
    <cellStyle name="汇总 3 9 2" xfId="27277"/>
    <cellStyle name="常规 28 2 2 2" xfId="27278"/>
    <cellStyle name="常规 33 2 2 2" xfId="27279"/>
    <cellStyle name="常规 28 2 2 2 2 2" xfId="27280"/>
    <cellStyle name="汇总 5 3 3 2 5" xfId="27281"/>
    <cellStyle name="常规 28 2 2 2 4" xfId="27282"/>
    <cellStyle name="常规 28 2 2 2 5" xfId="27283"/>
    <cellStyle name="常规 28 2 2 3" xfId="27284"/>
    <cellStyle name="常规 33 2 2 3" xfId="27285"/>
    <cellStyle name="常规 5 2 2 3 5" xfId="27286"/>
    <cellStyle name="常规 28 2 2 3 2" xfId="27287"/>
    <cellStyle name="常规 33 2 2 3 2" xfId="27288"/>
    <cellStyle name="常规 28 2 2 3 2 2" xfId="27289"/>
    <cellStyle name="常规 28 2 2 3 3" xfId="27290"/>
    <cellStyle name="常规 28 2 2 3 4" xfId="27291"/>
    <cellStyle name="常规 28 2 2 4" xfId="27292"/>
    <cellStyle name="常规 33 2 2 4" xfId="27293"/>
    <cellStyle name="常规 28 2 2 4 2" xfId="27294"/>
    <cellStyle name="常规 28 2 3" xfId="27295"/>
    <cellStyle name="常规 33 2 3" xfId="27296"/>
    <cellStyle name="常规 28 2 3 2" xfId="27297"/>
    <cellStyle name="常规 33 2 3 2" xfId="27298"/>
    <cellStyle name="常规 5 2 2 4 4" xfId="27299"/>
    <cellStyle name="常规 28 2 3 2 2" xfId="27300"/>
    <cellStyle name="常规 33 2 3 2 2" xfId="27301"/>
    <cellStyle name="输入 6 10" xfId="27302"/>
    <cellStyle name="计算 2 2 2 2 3" xfId="27303"/>
    <cellStyle name="常规 28 2 3 2 2 2" xfId="27304"/>
    <cellStyle name="计算 2 2 2 2 3 2" xfId="27305"/>
    <cellStyle name="汇总 5 4 3 2 5" xfId="27306"/>
    <cellStyle name="常规 28 2 3 2 3" xfId="27307"/>
    <cellStyle name="计算 2 2 2 2 4" xfId="27308"/>
    <cellStyle name="常规 28 2 3 2 3 2" xfId="27309"/>
    <cellStyle name="计算 2 2 2 2 4 2" xfId="27310"/>
    <cellStyle name="常规 28 2 3 3" xfId="27311"/>
    <cellStyle name="常规 33 2 3 3" xfId="27312"/>
    <cellStyle name="常规 28 2 3 3 2" xfId="27313"/>
    <cellStyle name="计算 2 2 2 3 3" xfId="27314"/>
    <cellStyle name="常规 28 2 3 3 2 2" xfId="27315"/>
    <cellStyle name="计算 2 2 2 3 3 2" xfId="27316"/>
    <cellStyle name="常规 28 2 3 3 3" xfId="27317"/>
    <cellStyle name="计算 2 2 2 3 4" xfId="27318"/>
    <cellStyle name="常规 28 2 3 3 4" xfId="27319"/>
    <cellStyle name="计算 2 2 2 3 5" xfId="27320"/>
    <cellStyle name="注释 3 4 3 2 2 2" xfId="27321"/>
    <cellStyle name="常规 5 4 2 2 2 2 2" xfId="27322"/>
    <cellStyle name="常规 28 2 3 4" xfId="27323"/>
    <cellStyle name="常规 33 2 3 4" xfId="27324"/>
    <cellStyle name="常规 28 2 3 4 2" xfId="27325"/>
    <cellStyle name="计算 2 2 2 4 3" xfId="27326"/>
    <cellStyle name="常规 5 4 2 2 2 2 3" xfId="27327"/>
    <cellStyle name="常规 28 2 3 5" xfId="27328"/>
    <cellStyle name="常规 28 2 3 6" xfId="27329"/>
    <cellStyle name="常规 28 2 4" xfId="27330"/>
    <cellStyle name="常规 33 2 4" xfId="27331"/>
    <cellStyle name="常规 28 2 4 2" xfId="27332"/>
    <cellStyle name="常规 33 2 4 2" xfId="27333"/>
    <cellStyle name="常规 28 2 4 2 3" xfId="27334"/>
    <cellStyle name="输出 2 2 2 2 6 2" xfId="27335"/>
    <cellStyle name="计算 2 2 3 2 4" xfId="27336"/>
    <cellStyle name="输入 2 7 6 2 2 2" xfId="27337"/>
    <cellStyle name="常规 28 2 4 3" xfId="27338"/>
    <cellStyle name="汇总 5 4 2 2 2 2" xfId="27339"/>
    <cellStyle name="常规 28 2 4 3 2" xfId="27340"/>
    <cellStyle name="汇总 5 4 2 2 2 2 2" xfId="27341"/>
    <cellStyle name="计算 2 2 3 3 3" xfId="27342"/>
    <cellStyle name="常规 5 4 2 2 2 3 2" xfId="27343"/>
    <cellStyle name="常规 28 2 4 4" xfId="27344"/>
    <cellStyle name="汇总 5 4 2 2 2 3" xfId="27345"/>
    <cellStyle name="常规 28 2 4 5" xfId="27346"/>
    <cellStyle name="常规 28 2 5" xfId="27347"/>
    <cellStyle name="常规 33 2 5" xfId="27348"/>
    <cellStyle name="常规 28 2 5 2" xfId="27349"/>
    <cellStyle name="常规 28 2 5 2 2" xfId="27350"/>
    <cellStyle name="计算 2 2 4 2 3" xfId="27351"/>
    <cellStyle name="常规 28 2 5 4" xfId="27352"/>
    <cellStyle name="常规 28 2 6" xfId="27353"/>
    <cellStyle name="常规 33 2 6" xfId="27354"/>
    <cellStyle name="常规 28 2 7" xfId="27355"/>
    <cellStyle name="常规 3 4 7 3 2" xfId="27356"/>
    <cellStyle name="常规 28 2 8" xfId="27357"/>
    <cellStyle name="汇总 4 9" xfId="27358"/>
    <cellStyle name="汇总 2 2 3 2 3 3 2 2 2" xfId="27359"/>
    <cellStyle name="常规 28 3 2" xfId="27360"/>
    <cellStyle name="常规 33 3 2" xfId="27361"/>
    <cellStyle name="常规 5 2 3 3 4" xfId="27362"/>
    <cellStyle name="汇总 4 9 2" xfId="27363"/>
    <cellStyle name="样式 3" xfId="27364"/>
    <cellStyle name="汇总 2 2 3 2 3 3 2 2 2 2" xfId="27365"/>
    <cellStyle name="常规 28 3 2 2" xfId="27366"/>
    <cellStyle name="常规 33 3 2 2" xfId="27367"/>
    <cellStyle name="常规 28 3 2 2 3" xfId="27368"/>
    <cellStyle name="常规 33 3 2 2 3" xfId="27369"/>
    <cellStyle name="常规 6 5 4 5" xfId="27370"/>
    <cellStyle name="常规 28 3 2 3" xfId="27371"/>
    <cellStyle name="常规 33 3 2 3" xfId="27372"/>
    <cellStyle name="常规 28 3 2 3 2" xfId="27373"/>
    <cellStyle name="常规 33 3 2 3 2" xfId="27374"/>
    <cellStyle name="常规 28 3 2 4" xfId="27375"/>
    <cellStyle name="常规 33 3 2 4" xfId="27376"/>
    <cellStyle name="常规 28 3 2 5" xfId="27377"/>
    <cellStyle name="常规 33 3 2 5" xfId="27378"/>
    <cellStyle name="汇总 2 2 3 2 3 3 2 2 3" xfId="27379"/>
    <cellStyle name="常规 28 3 3" xfId="27380"/>
    <cellStyle name="常规 33 3 3" xfId="27381"/>
    <cellStyle name="常规 28 3 3 2" xfId="27382"/>
    <cellStyle name="常规 33 3 3 2" xfId="27383"/>
    <cellStyle name="常规 28 3 3 2 2" xfId="27384"/>
    <cellStyle name="常规 33 3 3 2 2" xfId="27385"/>
    <cellStyle name="计算 2 3 2 2 3" xfId="27386"/>
    <cellStyle name="常规 5 4 2 2 3 2 2" xfId="27387"/>
    <cellStyle name="常规 28 3 3 4" xfId="27388"/>
    <cellStyle name="常规 33 3 3 4" xfId="27389"/>
    <cellStyle name="常规 28 3 4" xfId="27390"/>
    <cellStyle name="常规 33 3 4" xfId="27391"/>
    <cellStyle name="汇总 3 2 6 2 2" xfId="27392"/>
    <cellStyle name="常规 28 3 4 2" xfId="27393"/>
    <cellStyle name="常规 33 3 4 2" xfId="27394"/>
    <cellStyle name="汇总 3 2 6 2 2 2" xfId="27395"/>
    <cellStyle name="汇总 2 3 3 2 2 2 3" xfId="27396"/>
    <cellStyle name="常规 28 3 5" xfId="27397"/>
    <cellStyle name="常规 33 3 5" xfId="27398"/>
    <cellStyle name="计算 2 2 2 4 2 2 2 2" xfId="27399"/>
    <cellStyle name="汇总 3 2 6 2 3" xfId="27400"/>
    <cellStyle name="汇总 2 2 3 2 3 3 2 3" xfId="27401"/>
    <cellStyle name="常规 28 4" xfId="27402"/>
    <cellStyle name="常规 33 4" xfId="27403"/>
    <cellStyle name="好 4 4 2 2 3" xfId="27404"/>
    <cellStyle name="输出 2 2 4 2 3 2 4" xfId="27405"/>
    <cellStyle name="汇总 5 9" xfId="27406"/>
    <cellStyle name="常规 28 4 2" xfId="27407"/>
    <cellStyle name="常规 33 4 2" xfId="27408"/>
    <cellStyle name="汇总 5 9 2" xfId="27409"/>
    <cellStyle name="常规 28 4 2 2" xfId="27410"/>
    <cellStyle name="常规 33 4 2 2" xfId="27411"/>
    <cellStyle name="常规 28 4 2 3" xfId="27412"/>
    <cellStyle name="常规 33 4 2 3" xfId="27413"/>
    <cellStyle name="常规 28 4 3" xfId="27414"/>
    <cellStyle name="常规 33 4 3" xfId="27415"/>
    <cellStyle name="输出 2 2 2 8 2 2 2" xfId="27416"/>
    <cellStyle name="常规 28 4 3 2" xfId="27417"/>
    <cellStyle name="常规 33 4 3 2" xfId="27418"/>
    <cellStyle name="常规 28 4 4" xfId="27419"/>
    <cellStyle name="常规 33 4 4" xfId="27420"/>
    <cellStyle name="汇总 3 2 6 3 2" xfId="27421"/>
    <cellStyle name="常规 28 4 5" xfId="27422"/>
    <cellStyle name="常规 33 4 5" xfId="27423"/>
    <cellStyle name="汇总 2 2 3 2 3 3 2 4" xfId="27424"/>
    <cellStyle name="常规 28 5" xfId="27425"/>
    <cellStyle name="常规 33 5" xfId="27426"/>
    <cellStyle name="汇总 6 9 2" xfId="27427"/>
    <cellStyle name="常规 28 5 2 2" xfId="27428"/>
    <cellStyle name="常规 33 5 2 2" xfId="27429"/>
    <cellStyle name="常规 28 8" xfId="27430"/>
    <cellStyle name="常规 33 8" xfId="27431"/>
    <cellStyle name="注释 2 2 11 2" xfId="27432"/>
    <cellStyle name="常规 8 5 3 2" xfId="27433"/>
    <cellStyle name="常规 29" xfId="27434"/>
    <cellStyle name="常规 34" xfId="27435"/>
    <cellStyle name="常规 29 2" xfId="27436"/>
    <cellStyle name="常规 34 2" xfId="27437"/>
    <cellStyle name="常规 29 2 2" xfId="27438"/>
    <cellStyle name="常规 34 2 2" xfId="27439"/>
    <cellStyle name="注释 2 2 2 2 5 3 3" xfId="27440"/>
    <cellStyle name="常规 29 2 2 2" xfId="27441"/>
    <cellStyle name="常规 34 2 2 2" xfId="27442"/>
    <cellStyle name="常规 5 3 2 3 4" xfId="27443"/>
    <cellStyle name="常规 29 2 2 2 2 2" xfId="27444"/>
    <cellStyle name="常规 29 2 2 2 3" xfId="27445"/>
    <cellStyle name="常规 34 2 2 2 3" xfId="27446"/>
    <cellStyle name="常规 29 2 2 2 3 2" xfId="27447"/>
    <cellStyle name="常规 29 2 2 2 4" xfId="27448"/>
    <cellStyle name="常规 29 2 2 2 5" xfId="27449"/>
    <cellStyle name="注释 2 2 2 2 5 3 4" xfId="27450"/>
    <cellStyle name="常规 29 2 2 3" xfId="27451"/>
    <cellStyle name="常规 34 2 2 3" xfId="27452"/>
    <cellStyle name="汇总 2 3 2 10" xfId="27453"/>
    <cellStyle name="常规 5 3 2 3 5" xfId="27454"/>
    <cellStyle name="常规 29 2 2 4" xfId="27455"/>
    <cellStyle name="常规 34 2 2 4" xfId="27456"/>
    <cellStyle name="汇总 2 3 2 11" xfId="27457"/>
    <cellStyle name="常规 29 2 2 6" xfId="27458"/>
    <cellStyle name="汇总 2 3 2 13" xfId="27459"/>
    <cellStyle name="常规 29 2 3" xfId="27460"/>
    <cellStyle name="常规 34 2 3" xfId="27461"/>
    <cellStyle name="常规 29 2 3 2" xfId="27462"/>
    <cellStyle name="常规 34 2 3 2" xfId="27463"/>
    <cellStyle name="常规 5 3 2 4 4" xfId="27464"/>
    <cellStyle name="常规 29 2 3 2 2" xfId="27465"/>
    <cellStyle name="常规 34 2 3 2 2" xfId="27466"/>
    <cellStyle name="计算 3 2 2 2 3" xfId="27467"/>
    <cellStyle name="常规 29 2 3 2 2 2" xfId="27468"/>
    <cellStyle name="计算 3 2 2 2 3 2" xfId="27469"/>
    <cellStyle name="常规 29 2 3 2 3" xfId="27470"/>
    <cellStyle name="计算 3 2 2 2 4" xfId="27471"/>
    <cellStyle name="常规 29 2 3 2 3 2" xfId="27472"/>
    <cellStyle name="计算 3 2 2 2 4 2" xfId="27473"/>
    <cellStyle name="常规 29 2 3 2 5" xfId="27474"/>
    <cellStyle name="计算 3 2 2 2 6" xfId="27475"/>
    <cellStyle name="常规 29 2 3 3" xfId="27476"/>
    <cellStyle name="常规 34 2 3 3" xfId="27477"/>
    <cellStyle name="常规 29 2 3 4" xfId="27478"/>
    <cellStyle name="常规 34 2 3 4" xfId="27479"/>
    <cellStyle name="常规 29 2 3 5" xfId="27480"/>
    <cellStyle name="常规 29 2 3 6" xfId="27481"/>
    <cellStyle name="常规 29 2 4" xfId="27482"/>
    <cellStyle name="常规 34 2 4" xfId="27483"/>
    <cellStyle name="警告文本 7 2 3 2" xfId="27484"/>
    <cellStyle name="常规 29 2 4 2" xfId="27485"/>
    <cellStyle name="常规 34 2 4 2" xfId="27486"/>
    <cellStyle name="常规 29 2 4 2 2" xfId="27487"/>
    <cellStyle name="计算 3 2 3 2 3" xfId="27488"/>
    <cellStyle name="常规 29 2 4 2 3" xfId="27489"/>
    <cellStyle name="输出 2 3 2 2 6 2" xfId="27490"/>
    <cellStyle name="计算 3 2 3 2 4" xfId="27491"/>
    <cellStyle name="常规 29 2 4 3" xfId="27492"/>
    <cellStyle name="汇总 5 4 3 2 2 2" xfId="27493"/>
    <cellStyle name="常规 29 2 4 4" xfId="27494"/>
    <cellStyle name="汇总 5 4 3 2 2 3" xfId="27495"/>
    <cellStyle name="常规 29 2 4 5" xfId="27496"/>
    <cellStyle name="常规 6 3 3 2 2 2" xfId="27497"/>
    <cellStyle name="常规 29 2 5" xfId="27498"/>
    <cellStyle name="常规 34 2 5" xfId="27499"/>
    <cellStyle name="常规 29 2 5 2" xfId="27500"/>
    <cellStyle name="常规 29 2 5 2 2" xfId="27501"/>
    <cellStyle name="计算 3 2 4 2 3" xfId="27502"/>
    <cellStyle name="常规 29 2 5 4" xfId="27503"/>
    <cellStyle name="常规 6 3 3 2 2 3" xfId="27504"/>
    <cellStyle name="常规 29 2 6" xfId="27505"/>
    <cellStyle name="常规 34 2 6" xfId="27506"/>
    <cellStyle name="常规 29 2 6 2" xfId="27507"/>
    <cellStyle name="常规 29 2 7" xfId="27508"/>
    <cellStyle name="常规 3 4 8 3 2" xfId="27509"/>
    <cellStyle name="输出 6 2 6 2" xfId="27510"/>
    <cellStyle name="常规 29 2 8" xfId="27511"/>
    <cellStyle name="汇总 2 2 3 2 3 3 3 2" xfId="27512"/>
    <cellStyle name="常规 29 3" xfId="27513"/>
    <cellStyle name="常规 34 3" xfId="27514"/>
    <cellStyle name="汇总 2 2 3 2 3 3 3 2 2" xfId="27515"/>
    <cellStyle name="常规 29 3 2" xfId="27516"/>
    <cellStyle name="常规 34 3 2" xfId="27517"/>
    <cellStyle name="注释 2 2 2 2 6 3 3" xfId="27518"/>
    <cellStyle name="常规 29 3 2 2" xfId="27519"/>
    <cellStyle name="常规 34 3 2 2" xfId="27520"/>
    <cellStyle name="常规 5 3 3 3 4" xfId="27521"/>
    <cellStyle name="常规 29 3 2 2 2" xfId="27522"/>
    <cellStyle name="常规 29 3 2 2 3" xfId="27523"/>
    <cellStyle name="计算 2 9 2" xfId="27524"/>
    <cellStyle name="汇总 2 2 2 9 2 2" xfId="27525"/>
    <cellStyle name="注释 2 2 2 2 6 3 4" xfId="27526"/>
    <cellStyle name="常规 29 3 2 3" xfId="27527"/>
    <cellStyle name="常规 34 3 2 3" xfId="27528"/>
    <cellStyle name="常规 29 3 2 4" xfId="27529"/>
    <cellStyle name="常规 29 3 2 5" xfId="27530"/>
    <cellStyle name="常规 29 3 3" xfId="27531"/>
    <cellStyle name="常规 34 3 3" xfId="27532"/>
    <cellStyle name="常规 29 3 3 2" xfId="27533"/>
    <cellStyle name="常规 34 3 3 2" xfId="27534"/>
    <cellStyle name="常规 29 3 3 2 2" xfId="27535"/>
    <cellStyle name="计算 3 3 2 2 3" xfId="27536"/>
    <cellStyle name="常规 29 3 3 3" xfId="27537"/>
    <cellStyle name="常规 29 3 3 4" xfId="27538"/>
    <cellStyle name="常规 29 3 4" xfId="27539"/>
    <cellStyle name="常规 34 3 4" xfId="27540"/>
    <cellStyle name="汇总 3 2 7 2 2" xfId="27541"/>
    <cellStyle name="常规 29 3 4 2" xfId="27542"/>
    <cellStyle name="汇总 2 3 3 3 2 2 3" xfId="27543"/>
    <cellStyle name="常规 6 3 3 2 3 2" xfId="27544"/>
    <cellStyle name="常规 29 3 5" xfId="27545"/>
    <cellStyle name="常规 34 3 5" xfId="27546"/>
    <cellStyle name="常规 29 4 2" xfId="27547"/>
    <cellStyle name="常规 34 4 2" xfId="27548"/>
    <cellStyle name="常规 29 4 2 2" xfId="27549"/>
    <cellStyle name="常规 34 4 2 2" xfId="27550"/>
    <cellStyle name="常规 29 4 2 3" xfId="27551"/>
    <cellStyle name="常规 29 4 3" xfId="27552"/>
    <cellStyle name="常规 34 4 3" xfId="27553"/>
    <cellStyle name="常规 29 4 3 2" xfId="27554"/>
    <cellStyle name="常规 29 4 4" xfId="27555"/>
    <cellStyle name="常规 34 4 4" xfId="27556"/>
    <cellStyle name="常规 29 4 5" xfId="27557"/>
    <cellStyle name="常规 29 5" xfId="27558"/>
    <cellStyle name="常规 34 5" xfId="27559"/>
    <cellStyle name="常规 29 5 2 2" xfId="27560"/>
    <cellStyle name="常规 29 5 4" xfId="27561"/>
    <cellStyle name="常规 29 7" xfId="27562"/>
    <cellStyle name="常规 34 7" xfId="27563"/>
    <cellStyle name="常规 29 8" xfId="27564"/>
    <cellStyle name="注释 2 2 12 2" xfId="27565"/>
    <cellStyle name="常规 3" xfId="27566"/>
    <cellStyle name="检查单元格 4 3 3 4" xfId="27567"/>
    <cellStyle name="常规 3 12 2 2 2" xfId="27568"/>
    <cellStyle name="常规 3 12 2 2 3" xfId="27569"/>
    <cellStyle name="常规 3 12 2 3" xfId="27570"/>
    <cellStyle name="常规 3 12 2 4" xfId="27571"/>
    <cellStyle name="常规 3 12 3 2" xfId="27572"/>
    <cellStyle name="常规 3 12 3 3" xfId="27573"/>
    <cellStyle name="强调文字颜色 4 2 2 2 3 2 2 2" xfId="27574"/>
    <cellStyle name="常规 3 12 4" xfId="27575"/>
    <cellStyle name="注释 2 6 3 3 2 2 2" xfId="27576"/>
    <cellStyle name="链接单元格 5 2 8" xfId="27577"/>
    <cellStyle name="常规 3 2" xfId="27578"/>
    <cellStyle name="计算 2 2 5 2 3" xfId="27579"/>
    <cellStyle name="常规 3 2 10" xfId="27580"/>
    <cellStyle name="常规 3 2 2" xfId="27581"/>
    <cellStyle name="输出 3 3 4" xfId="27582"/>
    <cellStyle name="常规 3 2 2 14" xfId="27583"/>
    <cellStyle name="常规 3 2 2 2" xfId="27584"/>
    <cellStyle name="输出 3 3 4 2" xfId="27585"/>
    <cellStyle name="常规 3 2 2 2 10" xfId="27586"/>
    <cellStyle name="常规 3 2 2 2 11" xfId="27587"/>
    <cellStyle name="常规 3 2 2 2 2" xfId="27588"/>
    <cellStyle name="输出 3 3 4 2 2" xfId="27589"/>
    <cellStyle name="常规 3 2 2 2 2 2" xfId="27590"/>
    <cellStyle name="常规 3 2 2 2 2 2 2" xfId="27591"/>
    <cellStyle name="常规 3 2 2 2 2 2 2 2" xfId="27592"/>
    <cellStyle name="常规 3 2 2 2 2 2 2 3" xfId="27593"/>
    <cellStyle name="常规 3 2 2 2 2 3" xfId="27594"/>
    <cellStyle name="常规 3 2 2 2 2 3 2" xfId="27595"/>
    <cellStyle name="常规 3 2 2 2 2 4" xfId="27596"/>
    <cellStyle name="常规 7 4 2 2" xfId="27597"/>
    <cellStyle name="常规 7 4 2 2 2" xfId="27598"/>
    <cellStyle name="常规 3 2 2 2 2 4 2" xfId="27599"/>
    <cellStyle name="警告文本 3 2 3 2 4" xfId="27600"/>
    <cellStyle name="常规 3 2 2 2 2 5" xfId="27601"/>
    <cellStyle name="常规 7 4 2 3" xfId="27602"/>
    <cellStyle name="常规 3 2 2 2 3 2" xfId="27603"/>
    <cellStyle name="常规 3 2 2 2 3 2 2" xfId="27604"/>
    <cellStyle name="输出 2 15 3" xfId="27605"/>
    <cellStyle name="常规 3 2 2 2 3 2 2 2" xfId="27606"/>
    <cellStyle name="输出 2 15 3 2" xfId="27607"/>
    <cellStyle name="常规 3 2 2 2 3 2 2 3" xfId="27608"/>
    <cellStyle name="输出 2 15 3 3" xfId="27609"/>
    <cellStyle name="检查单元格 6 2 2 2 2" xfId="27610"/>
    <cellStyle name="常规 3 2 2 2 3 4" xfId="27611"/>
    <cellStyle name="常规 7 4 3 2" xfId="27612"/>
    <cellStyle name="常规 3 2 2 2 3 4 2" xfId="27613"/>
    <cellStyle name="常规 7 4 3 2 2" xfId="27614"/>
    <cellStyle name="常规 3 2 2 2 3 5" xfId="27615"/>
    <cellStyle name="输出 2 2 4 2 2" xfId="27616"/>
    <cellStyle name="常规 7 4 3 3" xfId="27617"/>
    <cellStyle name="常规 3 2 2 2 3 6" xfId="27618"/>
    <cellStyle name="输出 2 2 4 2 3" xfId="27619"/>
    <cellStyle name="常规 7 4 3 4" xfId="27620"/>
    <cellStyle name="常规 3 2 2 2 4" xfId="27621"/>
    <cellStyle name="常规 3 2 2 2 4 2" xfId="27622"/>
    <cellStyle name="常规 3 2 2 2 4 3" xfId="27623"/>
    <cellStyle name="常规 3 2 2 2 5" xfId="27624"/>
    <cellStyle name="常规 3 2 2 2 5 2" xfId="27625"/>
    <cellStyle name="常规 3 2 2 2 5 2 2" xfId="27626"/>
    <cellStyle name="常规 3 2 2 2 5 3 2" xfId="27627"/>
    <cellStyle name="常规 3 2 2 2 5 5" xfId="27628"/>
    <cellStyle name="输出 2 2 4 4 2" xfId="27629"/>
    <cellStyle name="常规 7 4 5 3" xfId="27630"/>
    <cellStyle name="常规 3 2 2 2 6" xfId="27631"/>
    <cellStyle name="强调文字颜色 1 4 2 4 2 3" xfId="27632"/>
    <cellStyle name="常规 3 2 2 2 6 2" xfId="27633"/>
    <cellStyle name="常规 3 2 2 2 6 2 2" xfId="27634"/>
    <cellStyle name="常规 3 2 2 2 6 3" xfId="27635"/>
    <cellStyle name="常规 3 2 2 2 7 2" xfId="27636"/>
    <cellStyle name="常规 3 2 2 2 7 2 2" xfId="27637"/>
    <cellStyle name="常规 3 2 2 2 7 2 3" xfId="27638"/>
    <cellStyle name="常规 3 2 2 2 7 3" xfId="27639"/>
    <cellStyle name="常规 3 2 2 2 7 4" xfId="27640"/>
    <cellStyle name="常规 7 4 7 2" xfId="27641"/>
    <cellStyle name="注释 2 3 9 2 2 4" xfId="27642"/>
    <cellStyle name="常规 3 2 2 2 8 2 3" xfId="27643"/>
    <cellStyle name="常规 3 2 2 2 9 3" xfId="27644"/>
    <cellStyle name="解释性文本 2 3 2 2 2 3" xfId="27645"/>
    <cellStyle name="常规 3 2 2 3 4 2 2" xfId="27646"/>
    <cellStyle name="常规 3 2 2 3 4 3 2" xfId="27647"/>
    <cellStyle name="常规 3 2 2 3 5 3 2" xfId="27648"/>
    <cellStyle name="常规 3 2 2 3 5 5" xfId="27649"/>
    <cellStyle name="输出 2 2 5 4 2" xfId="27650"/>
    <cellStyle name="常规 7 5 5 3" xfId="27651"/>
    <cellStyle name="常规 3 2 2 3 6 2 2" xfId="27652"/>
    <cellStyle name="常规 3 2 2 3 6 3" xfId="27653"/>
    <cellStyle name="常规 3 2 2 3 7 2" xfId="27654"/>
    <cellStyle name="常规 3 2 2 3 7 3" xfId="27655"/>
    <cellStyle name="检查单元格 3 5 3 2" xfId="27656"/>
    <cellStyle name="汇总 5 2 2 2 2 3" xfId="27657"/>
    <cellStyle name="常规 3 2 2 5 6" xfId="27658"/>
    <cellStyle name="常规 9 3 2 2 2" xfId="27659"/>
    <cellStyle name="常规 3 2 3 2" xfId="27660"/>
    <cellStyle name="输出 3 3 5 2" xfId="27661"/>
    <cellStyle name="常规 3 2 3 2 2" xfId="27662"/>
    <cellStyle name="常规 3 2 3 2 2 2" xfId="27663"/>
    <cellStyle name="常规 3 2 3 2 2 3" xfId="27664"/>
    <cellStyle name="常规 3 2 3 2 3" xfId="27665"/>
    <cellStyle name="常规 3 2 3 2 3 2" xfId="27666"/>
    <cellStyle name="常规 3 2 3 2 4" xfId="27667"/>
    <cellStyle name="好 5 2 2 3 2" xfId="27668"/>
    <cellStyle name="常规 3 2 3 2 5" xfId="27669"/>
    <cellStyle name="常规 3 2 3 6 2 2 2" xfId="27670"/>
    <cellStyle name="强调文字颜色 3 2 4 2" xfId="27671"/>
    <cellStyle name="解释性文本 3 2 3 3 2" xfId="27672"/>
    <cellStyle name="常规 3 2 3 6 2 2 3" xfId="27673"/>
    <cellStyle name="强调文字颜色 3 2 4 3" xfId="27674"/>
    <cellStyle name="解释性文本 3 2 3 3 3" xfId="27675"/>
    <cellStyle name="常规 3 2 3 6 2 4" xfId="27676"/>
    <cellStyle name="强调文字颜色 3 2 6" xfId="27677"/>
    <cellStyle name="解释性文本 3 2 3 5" xfId="27678"/>
    <cellStyle name="常规 8 8 2 2" xfId="27679"/>
    <cellStyle name="常规 3 2 3 6 3 3" xfId="27680"/>
    <cellStyle name="强调文字颜色 3 3 5" xfId="27681"/>
    <cellStyle name="解释性文本 3 2 4 4" xfId="27682"/>
    <cellStyle name="常规 3 2 4" xfId="27683"/>
    <cellStyle name="输出 3 3 6" xfId="27684"/>
    <cellStyle name="常规 3 2 4 2" xfId="27685"/>
    <cellStyle name="输出 3 3 6 2" xfId="27686"/>
    <cellStyle name="常规 3 2 4 2 2" xfId="27687"/>
    <cellStyle name="常规 3 2 4 2 2 2" xfId="27688"/>
    <cellStyle name="常规 3 2 4 2 2 3" xfId="27689"/>
    <cellStyle name="检查单元格 4 5 2" xfId="27690"/>
    <cellStyle name="常规 3 2 4 2 2 4" xfId="27691"/>
    <cellStyle name="检查单元格 4 5 3" xfId="27692"/>
    <cellStyle name="常规 9 4 2 2" xfId="27693"/>
    <cellStyle name="常规 3 2 4 2 2 5" xfId="27694"/>
    <cellStyle name="检查单元格 4 5 4" xfId="27695"/>
    <cellStyle name="常规 9 4 2 3" xfId="27696"/>
    <cellStyle name="输入 2 2 11 2 2 2 2" xfId="27697"/>
    <cellStyle name="常规 3 2 4 2 3" xfId="27698"/>
    <cellStyle name="常规 3 2 4 2 3 2" xfId="27699"/>
    <cellStyle name="好 4 2 2 2 2 2" xfId="27700"/>
    <cellStyle name="常规 3 2 4 2 4" xfId="27701"/>
    <cellStyle name="好 5 2 3 3 2" xfId="27702"/>
    <cellStyle name="好 4 2 2 2 2 3" xfId="27703"/>
    <cellStyle name="常规 3 2 4 2 5" xfId="27704"/>
    <cellStyle name="常规 3 2 4 4 2 2" xfId="27705"/>
    <cellStyle name="常规 3 2 4 4 2 3" xfId="27706"/>
    <cellStyle name="检查单元格 6 5 2" xfId="27707"/>
    <cellStyle name="常规 3 2 4 4 4" xfId="27708"/>
    <cellStyle name="常规 3 2 4 5 2 2" xfId="27709"/>
    <cellStyle name="常规 3 2 4 5 2 2 2" xfId="27710"/>
    <cellStyle name="常规 3 2 4 5 2 2 3" xfId="27711"/>
    <cellStyle name="常规 3 2 4 5 2 4" xfId="27712"/>
    <cellStyle name="常规 9 7 2 2" xfId="27713"/>
    <cellStyle name="常规 3 2 4 5 3" xfId="27714"/>
    <cellStyle name="汇总 2 6 12" xfId="27715"/>
    <cellStyle name="常规 3 2 4 5 3 2" xfId="27716"/>
    <cellStyle name="常规 3 2 4 5 3 3" xfId="27717"/>
    <cellStyle name="常规 3 2 4 5 4" xfId="27718"/>
    <cellStyle name="汇总 5 2 2 4 2 2" xfId="27719"/>
    <cellStyle name="常规 3 2 4 5 5" xfId="27720"/>
    <cellStyle name="常规 3 2 5" xfId="27721"/>
    <cellStyle name="计算 2 2 2 2 5 3 2" xfId="27722"/>
    <cellStyle name="输出 3 3 7" xfId="27723"/>
    <cellStyle name="常规 3 2 5 2" xfId="27724"/>
    <cellStyle name="计算 2 2 2 2 5 3 2 2" xfId="27725"/>
    <cellStyle name="常规 3 2 5 2 2" xfId="27726"/>
    <cellStyle name="常规 3 2 5 2 2 2" xfId="27727"/>
    <cellStyle name="汇总 2 11 6" xfId="27728"/>
    <cellStyle name="常规 3 2 5 2 2 2 2" xfId="27729"/>
    <cellStyle name="常规 4 3 2 3 6" xfId="27730"/>
    <cellStyle name="常规 3 2 5 2 2 3" xfId="27731"/>
    <cellStyle name="常规 3 2 5 2 2 4" xfId="27732"/>
    <cellStyle name="常规 3 2 5 2 3" xfId="27733"/>
    <cellStyle name="常规 3 2 5 2 3 2" xfId="27734"/>
    <cellStyle name="汇总 2 12 6" xfId="27735"/>
    <cellStyle name="常规 3 2 5 4 2 2" xfId="27736"/>
    <cellStyle name="常规 3 2 5 4 2 3" xfId="27737"/>
    <cellStyle name="常规 3 2 5 4 3 2" xfId="27738"/>
    <cellStyle name="常规 3 2 5 4 3 3" xfId="27739"/>
    <cellStyle name="汇总 2 2 3 2" xfId="27740"/>
    <cellStyle name="常规 3 2 5 4 5" xfId="27741"/>
    <cellStyle name="常规 3 2 6" xfId="27742"/>
    <cellStyle name="计算 2 2 2 2 5 3 3" xfId="27743"/>
    <cellStyle name="输出 3 3 8" xfId="27744"/>
    <cellStyle name="强调文字颜色 2 5 2 2 2 3 2" xfId="27745"/>
    <cellStyle name="汇总 2 11 3 2 2 2" xfId="27746"/>
    <cellStyle name="常规 3 2 6 2" xfId="27747"/>
    <cellStyle name="常规 3 2 6 2 2" xfId="27748"/>
    <cellStyle name="常规 3 2 6 2 3" xfId="27749"/>
    <cellStyle name="常规 3 2 7" xfId="27750"/>
    <cellStyle name="计算 2 2 2 2 5 3 4" xfId="27751"/>
    <cellStyle name="常规 3 2 7 2" xfId="27752"/>
    <cellStyle name="常规 3 2 7 2 2" xfId="27753"/>
    <cellStyle name="注释 2 2 3 12" xfId="27754"/>
    <cellStyle name="常规 3 2 7 2 3" xfId="27755"/>
    <cellStyle name="常规 3 2 7 2 4" xfId="27756"/>
    <cellStyle name="解释性文本 6 6 2" xfId="27757"/>
    <cellStyle name="常规 3 2 8" xfId="27758"/>
    <cellStyle name="常规 3 2 8 2" xfId="27759"/>
    <cellStyle name="常规 3 2 8 2 2" xfId="27760"/>
    <cellStyle name="警告文本 5 2 2 5" xfId="27761"/>
    <cellStyle name="常规 3 2 9" xfId="27762"/>
    <cellStyle name="常规 3 2 9 2" xfId="27763"/>
    <cellStyle name="计算 2 2 5 7 3" xfId="27764"/>
    <cellStyle name="常规 3 3 10" xfId="27765"/>
    <cellStyle name="常规 3 3 10 2" xfId="27766"/>
    <cellStyle name="计算 2 2 5 7 4" xfId="27767"/>
    <cellStyle name="常规 3 3 11" xfId="27768"/>
    <cellStyle name="常规 3 3 11 2" xfId="27769"/>
    <cellStyle name="常规 3 3 13" xfId="27770"/>
    <cellStyle name="常规 3 3 14" xfId="27771"/>
    <cellStyle name="常规 3 3 15" xfId="27772"/>
    <cellStyle name="常规 3 3 2 2" xfId="27773"/>
    <cellStyle name="输出 3 4 4 2" xfId="27774"/>
    <cellStyle name="常规 3 3 2 2 2" xfId="27775"/>
    <cellStyle name="常规 9 2 9" xfId="27776"/>
    <cellStyle name="输出 3 4 4 2 2" xfId="27777"/>
    <cellStyle name="常规 3 3 2 2 2 2" xfId="27778"/>
    <cellStyle name="常规 9 2 9 2" xfId="27779"/>
    <cellStyle name="常规 3 3 2 2 2 3" xfId="27780"/>
    <cellStyle name="常规 3 3 2 2 2 4" xfId="27781"/>
    <cellStyle name="常规 3 3 2 2 2 5" xfId="27782"/>
    <cellStyle name="常规 3 3 2 2 3" xfId="27783"/>
    <cellStyle name="注释 2 2 2 2 9 2 2 2" xfId="27784"/>
    <cellStyle name="常规 3 3 2 2 3 2" xfId="27785"/>
    <cellStyle name="常规 3 3 2 2 3 2 2" xfId="27786"/>
    <cellStyle name="常规 3 3 6 5" xfId="27787"/>
    <cellStyle name="常规 3 3 2 2 3 4" xfId="27788"/>
    <cellStyle name="常规 3 3 2 3" xfId="27789"/>
    <cellStyle name="输出 3 4 4 3" xfId="27790"/>
    <cellStyle name="常规 3 3 2 3 2 3" xfId="27791"/>
    <cellStyle name="常规 3 3 2 3 2 4" xfId="27792"/>
    <cellStyle name="常规 3 3 2 3 2 5" xfId="27793"/>
    <cellStyle name="常规 3 3 2 3 3 2" xfId="27794"/>
    <cellStyle name="常规 3 3 2 3 3 3" xfId="27795"/>
    <cellStyle name="常规 3 3 2 3 3 4" xfId="27796"/>
    <cellStyle name="常规 3 3 2 4" xfId="27797"/>
    <cellStyle name="输出 3 4 4 4" xfId="27798"/>
    <cellStyle name="常规 3 3 2 4 2 2" xfId="27799"/>
    <cellStyle name="常规 3 3 2 4 3 2" xfId="27800"/>
    <cellStyle name="常规 3 3 2 4 4" xfId="27801"/>
    <cellStyle name="常规 3 3 2 5" xfId="27802"/>
    <cellStyle name="常规 3 3 2 5 2 2" xfId="27803"/>
    <cellStyle name="常规 3 3 2 5 4" xfId="27804"/>
    <cellStyle name="警告文本 5 2 3 2 2" xfId="27805"/>
    <cellStyle name="常规 3 3 2 6 2 3" xfId="27806"/>
    <cellStyle name="常规 3 3 2 6 3" xfId="27807"/>
    <cellStyle name="常规 3 3 2 6 4" xfId="27808"/>
    <cellStyle name="警告文本 5 2 3 3 2" xfId="27809"/>
    <cellStyle name="常规 3 3 2 7 2" xfId="27810"/>
    <cellStyle name="常规 3 3 2 7 2 2" xfId="27811"/>
    <cellStyle name="常规 3 3 2 7 2 3" xfId="27812"/>
    <cellStyle name="常规 3 3 2 7 4" xfId="27813"/>
    <cellStyle name="警告文本 5 2 3 4 2" xfId="27814"/>
    <cellStyle name="常规 3 3 2 8" xfId="27815"/>
    <cellStyle name="常规 3 3 2 8 2" xfId="27816"/>
    <cellStyle name="常规 3 4 2 4 2 3" xfId="27817"/>
    <cellStyle name="常规 3 3 2 9" xfId="27818"/>
    <cellStyle name="常规 3 3 3" xfId="27819"/>
    <cellStyle name="输出 3 4 5" xfId="27820"/>
    <cellStyle name="常规 3 3 3 2" xfId="27821"/>
    <cellStyle name="输出 3 4 5 2" xfId="27822"/>
    <cellStyle name="常规 3 3 3 2 2" xfId="27823"/>
    <cellStyle name="常规 3 3 3 2 2 2" xfId="27824"/>
    <cellStyle name="常规 3 3 3 2 2 3" xfId="27825"/>
    <cellStyle name="常规 3 3 3 2 3" xfId="27826"/>
    <cellStyle name="常规 3 3 3 2 3 2" xfId="27827"/>
    <cellStyle name="好 5 3 2 3 2" xfId="27828"/>
    <cellStyle name="常规 3 3 3 2 5" xfId="27829"/>
    <cellStyle name="常规 3 3 3 3" xfId="27830"/>
    <cellStyle name="常规 3 3 3 3 2 2" xfId="27831"/>
    <cellStyle name="常规 3 3 3 3 2 3" xfId="27832"/>
    <cellStyle name="常规 3 3 3 3 3" xfId="27833"/>
    <cellStyle name="常规 3 3 3 3 3 2" xfId="27834"/>
    <cellStyle name="常规 3 3 3 4" xfId="27835"/>
    <cellStyle name="常规 3 3 3 4 2 2" xfId="27836"/>
    <cellStyle name="适中 3 2 2 2 2 3" xfId="27837"/>
    <cellStyle name="输入 2 4 2 2 3 4" xfId="27838"/>
    <cellStyle name="常规 3 3 3 4 2 3" xfId="27839"/>
    <cellStyle name="输入 2 4 2 2 3 5" xfId="27840"/>
    <cellStyle name="常规 3 3 3 4 3" xfId="27841"/>
    <cellStyle name="常规 3 3 3 4 4" xfId="27842"/>
    <cellStyle name="常规 3 3 3 5" xfId="27843"/>
    <cellStyle name="汇总 2 2 3 3 2 2 2 2 2" xfId="27844"/>
    <cellStyle name="常规 3 3 3 5 2" xfId="27845"/>
    <cellStyle name="常规 3 3 3 5 2 2" xfId="27846"/>
    <cellStyle name="输入 2 4 2 3 3 4" xfId="27847"/>
    <cellStyle name="汇总 2 2 2 6 4" xfId="27848"/>
    <cellStyle name="常规 3 3 3 5 2 3" xfId="27849"/>
    <cellStyle name="输入 2 4 2 3 3 5" xfId="27850"/>
    <cellStyle name="汇总 2 2 2 6 5" xfId="27851"/>
    <cellStyle name="常规 3 3 3 5 3" xfId="27852"/>
    <cellStyle name="常规 3 3 4" xfId="27853"/>
    <cellStyle name="输出 3 4 6" xfId="27854"/>
    <cellStyle name="常规 3 3 4 2" xfId="27855"/>
    <cellStyle name="输出 3 4 6 2" xfId="27856"/>
    <cellStyle name="常规 3 3 4 2 2" xfId="27857"/>
    <cellStyle name="常规 3 3 4 2 2 2" xfId="27858"/>
    <cellStyle name="常规 3 3 4 2 2 3" xfId="27859"/>
    <cellStyle name="常规 3 3 4 2 3" xfId="27860"/>
    <cellStyle name="常规 3 3 4 2 3 2" xfId="27861"/>
    <cellStyle name="常规 9 2 6" xfId="27862"/>
    <cellStyle name="常规 3 3 4 3" xfId="27863"/>
    <cellStyle name="计算 3 6 2 2" xfId="27864"/>
    <cellStyle name="常规 3 3 4 3 2" xfId="27865"/>
    <cellStyle name="计算 3 6 2 2 2" xfId="27866"/>
    <cellStyle name="常规 3 3 4 3 2 2" xfId="27867"/>
    <cellStyle name="常规 3 3 4 3 3" xfId="27868"/>
    <cellStyle name="常规 3 3 4 4" xfId="27869"/>
    <cellStyle name="计算 3 6 2 3" xfId="27870"/>
    <cellStyle name="常规 3 3 4 5" xfId="27871"/>
    <cellStyle name="计算 3 6 2 4" xfId="27872"/>
    <cellStyle name="常规 3 3 5" xfId="27873"/>
    <cellStyle name="计算 2 2 2 2 5 4 2" xfId="27874"/>
    <cellStyle name="输出 3 4 7" xfId="27875"/>
    <cellStyle name="常规 3 3 5 2" xfId="27876"/>
    <cellStyle name="常规 3 3 5 2 2" xfId="27877"/>
    <cellStyle name="常规 3 3 5 2 3" xfId="27878"/>
    <cellStyle name="常规 3 3 5 4" xfId="27879"/>
    <cellStyle name="常规 3 3 5 5" xfId="27880"/>
    <cellStyle name="强调文字颜色 1 2 4 2 2" xfId="27881"/>
    <cellStyle name="常规 3 3 6" xfId="27882"/>
    <cellStyle name="输出 3 4 8" xfId="27883"/>
    <cellStyle name="强调文字颜色 1 2 4 2 2 2" xfId="27884"/>
    <cellStyle name="常规 3 3 6 2" xfId="27885"/>
    <cellStyle name="常规 3 3 6 2 2" xfId="27886"/>
    <cellStyle name="常规 3 3 6 4" xfId="27887"/>
    <cellStyle name="强调文字颜色 1 2 4 2 3" xfId="27888"/>
    <cellStyle name="常规 3 3 7" xfId="27889"/>
    <cellStyle name="强调文字颜色 1 2 4 2 3 2" xfId="27890"/>
    <cellStyle name="常规 3 3 7 2" xfId="27891"/>
    <cellStyle name="常规 3 3 7 2 2" xfId="27892"/>
    <cellStyle name="常规 3 3 7 2 3" xfId="27893"/>
    <cellStyle name="常规 3 3 7 3" xfId="27894"/>
    <cellStyle name="适中 5 4 2 2" xfId="27895"/>
    <cellStyle name="常规 3 3 7 3 2" xfId="27896"/>
    <cellStyle name="适中 5 4 2 2 2" xfId="27897"/>
    <cellStyle name="常规 3 3 7 4" xfId="27898"/>
    <cellStyle name="适中 5 4 2 3" xfId="27899"/>
    <cellStyle name="常规 3 3 7 5" xfId="27900"/>
    <cellStyle name="适中 5 4 2 4" xfId="27901"/>
    <cellStyle name="强调文字颜色 1 2 4 2 4" xfId="27902"/>
    <cellStyle name="常规 3 3 8" xfId="27903"/>
    <cellStyle name="常规 3 3 8 2" xfId="27904"/>
    <cellStyle name="常规 3 3 8 2 2" xfId="27905"/>
    <cellStyle name="警告文本 6 2 2 5" xfId="27906"/>
    <cellStyle name="常规 3 3 8 3" xfId="27907"/>
    <cellStyle name="适中 5 4 3 2" xfId="27908"/>
    <cellStyle name="常规 3 3 8 3 2" xfId="27909"/>
    <cellStyle name="适中 5 4 3 2 2" xfId="27910"/>
    <cellStyle name="常规 6 3 2 2 2 4" xfId="27911"/>
    <cellStyle name="常规 3 3 8 4" xfId="27912"/>
    <cellStyle name="适中 5 4 3 3" xfId="27913"/>
    <cellStyle name="常规 3 3 8 5" xfId="27914"/>
    <cellStyle name="适中 5 4 3 4" xfId="27915"/>
    <cellStyle name="强调文字颜色 1 2 4 2 5" xfId="27916"/>
    <cellStyle name="常规 3 3 9" xfId="27917"/>
    <cellStyle name="常规 3 3 9 2" xfId="27918"/>
    <cellStyle name="汇总 4 3 4 2 3" xfId="27919"/>
    <cellStyle name="常规 3 4 10 2" xfId="27920"/>
    <cellStyle name="常规 3 4 11 2" xfId="27921"/>
    <cellStyle name="常规 3 4 12" xfId="27922"/>
    <cellStyle name="常规 3 4 12 2" xfId="27923"/>
    <cellStyle name="常规 3 4 13" xfId="27924"/>
    <cellStyle name="常规 3 4 14" xfId="27925"/>
    <cellStyle name="常规 3 4 2" xfId="27926"/>
    <cellStyle name="输出 3 5 4" xfId="27927"/>
    <cellStyle name="常规 3 4 2 2" xfId="27928"/>
    <cellStyle name="输出 3 5 4 2" xfId="27929"/>
    <cellStyle name="常规 3 4 2 2 2" xfId="27930"/>
    <cellStyle name="常规 3 4 2 2 2 2" xfId="27931"/>
    <cellStyle name="常规 3 4 2 2 2 3" xfId="27932"/>
    <cellStyle name="常规 3 4 2 2 3" xfId="27933"/>
    <cellStyle name="常规 3 4 2 2 3 2" xfId="27934"/>
    <cellStyle name="常规 3 4 2 2 3 3" xfId="27935"/>
    <cellStyle name="汇总 2 2 5 4 4 2 2 2" xfId="27936"/>
    <cellStyle name="常规 3 4 2 2 5" xfId="27937"/>
    <cellStyle name="常规 3 4 2 2 6" xfId="27938"/>
    <cellStyle name="常规 3 4 2 3" xfId="27939"/>
    <cellStyle name="常规 3 4 2 3 2 3" xfId="27940"/>
    <cellStyle name="警告文本 3 2 3" xfId="27941"/>
    <cellStyle name="常规 3 4 2 3 2 5" xfId="27942"/>
    <cellStyle name="常规 3 4 2 3 3 2" xfId="27943"/>
    <cellStyle name="常规 3 4 2 3 3 3" xfId="27944"/>
    <cellStyle name="警告文本 3 3 2" xfId="27945"/>
    <cellStyle name="常规 3 4 2 3 3 4" xfId="27946"/>
    <cellStyle name="常规 3 4 2 3 4 2" xfId="27947"/>
    <cellStyle name="常规 3 4 2 4" xfId="27948"/>
    <cellStyle name="输出 5 3 2 2 2 2" xfId="27949"/>
    <cellStyle name="常规 3 4 2 4 2 2" xfId="27950"/>
    <cellStyle name="常规 3 4 2 4 3" xfId="27951"/>
    <cellStyle name="常规 3 4 2 4 3 2" xfId="27952"/>
    <cellStyle name="常规 3 4 2 4 4" xfId="27953"/>
    <cellStyle name="常规 3 4 2 4 5" xfId="27954"/>
    <cellStyle name="常规 3 4 2 5 3" xfId="27955"/>
    <cellStyle name="汇总 3 2 2 2 2 4" xfId="27956"/>
    <cellStyle name="常规 3 4 2 5 4" xfId="27957"/>
    <cellStyle name="警告文本 5 3 3 2 2" xfId="27958"/>
    <cellStyle name="汇总 3 2 2 2 2 5" xfId="27959"/>
    <cellStyle name="常规 3 4 2 6" xfId="27960"/>
    <cellStyle name="常规 3 4 2 7" xfId="27961"/>
    <cellStyle name="常规 3 4 2 8" xfId="27962"/>
    <cellStyle name="常规 7 2 2 2 2 2" xfId="27963"/>
    <cellStyle name="常规 3 4 3" xfId="27964"/>
    <cellStyle name="输出 3 5 5" xfId="27965"/>
    <cellStyle name="常规 3 4 3 2" xfId="27966"/>
    <cellStyle name="链接单元格 2 2 5" xfId="27967"/>
    <cellStyle name="常规 3 4 3 2 2" xfId="27968"/>
    <cellStyle name="链接单元格 2 2 5 2" xfId="27969"/>
    <cellStyle name="常规 3 4 3 2 2 2" xfId="27970"/>
    <cellStyle name="链接单元格 2 2 5 2 2" xfId="27971"/>
    <cellStyle name="常规 3 4 3 2 2 3" xfId="27972"/>
    <cellStyle name="链接单元格 2 2 5 2 3" xfId="27973"/>
    <cellStyle name="常规 3 4 3 2 3" xfId="27974"/>
    <cellStyle name="链接单元格 2 2 5 3" xfId="27975"/>
    <cellStyle name="常规 3 4 3 2 3 2" xfId="27976"/>
    <cellStyle name="链接单元格 2 2 5 3 2" xfId="27977"/>
    <cellStyle name="常规 3 4 3 3" xfId="27978"/>
    <cellStyle name="链接单元格 2 2 6" xfId="27979"/>
    <cellStyle name="常规 3 4 3 4" xfId="27980"/>
    <cellStyle name="链接单元格 2 2 7" xfId="27981"/>
    <cellStyle name="常规 3 4 3 6" xfId="27982"/>
    <cellStyle name="链接单元格 2 2 9" xfId="27983"/>
    <cellStyle name="常规 3 4 4" xfId="27984"/>
    <cellStyle name="输出 3 5 6" xfId="27985"/>
    <cellStyle name="常规 3 4 4 2" xfId="27986"/>
    <cellStyle name="链接单元格 2 3 5" xfId="27987"/>
    <cellStyle name="好 2 2 2 2 2 4" xfId="27988"/>
    <cellStyle name="常规 3 4 4 2 2" xfId="27989"/>
    <cellStyle name="链接单元格 2 3 5 2" xfId="27990"/>
    <cellStyle name="常规 3 4 4 2 2 2" xfId="27991"/>
    <cellStyle name="链接单元格 2 3 5 2 2" xfId="27992"/>
    <cellStyle name="警告文本 6 8" xfId="27993"/>
    <cellStyle name="常规 3 4 4 2 2 3" xfId="27994"/>
    <cellStyle name="链接单元格 2 3 5 2 3" xfId="27995"/>
    <cellStyle name="好 2 2 2 2 2 5" xfId="27996"/>
    <cellStyle name="常规 3 4 4 2 3" xfId="27997"/>
    <cellStyle name="链接单元格 2 3 5 3" xfId="27998"/>
    <cellStyle name="常规 3 4 4 2 3 2" xfId="27999"/>
    <cellStyle name="链接单元格 2 3 5 3 2" xfId="28000"/>
    <cellStyle name="计算 3 7 2 2" xfId="28001"/>
    <cellStyle name="常规 3 4 4 3" xfId="28002"/>
    <cellStyle name="链接单元格 2 3 6" xfId="28003"/>
    <cellStyle name="常规 3 4 4 3 2 2" xfId="28004"/>
    <cellStyle name="常规 3 4 4 3 4" xfId="28005"/>
    <cellStyle name="常规 3 4 4 4" xfId="28006"/>
    <cellStyle name="链接单元格 2 3 7" xfId="28007"/>
    <cellStyle name="汇总 3 2 3 2 5" xfId="28008"/>
    <cellStyle name="常规 3 4 4 4 2" xfId="28009"/>
    <cellStyle name="汇总 2 6 6 2 2 2 2" xfId="28010"/>
    <cellStyle name="常规 3 4 4 5" xfId="28011"/>
    <cellStyle name="链接单元格 2 3 8" xfId="28012"/>
    <cellStyle name="常规 3 4 4 6" xfId="28013"/>
    <cellStyle name="常规 3 4 5" xfId="28014"/>
    <cellStyle name="常规 3 4 5 2 3" xfId="28015"/>
    <cellStyle name="好 2 2 2 3 2 5" xfId="28016"/>
    <cellStyle name="强调文字颜色 5 2 2 5 2" xfId="28017"/>
    <cellStyle name="常规 3 4 5 5" xfId="28018"/>
    <cellStyle name="强调文字颜色 1 2 4 3 2" xfId="28019"/>
    <cellStyle name="常规 3 4 6" xfId="28020"/>
    <cellStyle name="常规 3 4 6 2 3" xfId="28021"/>
    <cellStyle name="常规 3 4 6 6" xfId="28022"/>
    <cellStyle name="强调文字颜色 1 2 4 3 3" xfId="28023"/>
    <cellStyle name="常规 3 4 7" xfId="28024"/>
    <cellStyle name="常规 3 4 7 2 2" xfId="28025"/>
    <cellStyle name="常规 3 4 7 2 3" xfId="28026"/>
    <cellStyle name="常规 3 4 7 5" xfId="28027"/>
    <cellStyle name="输入 2 2 2 2 5 2 2 2" xfId="28028"/>
    <cellStyle name="强调文字颜色 1 2 4 3 4" xfId="28029"/>
    <cellStyle name="常规 3 4 8" xfId="28030"/>
    <cellStyle name="常规 3 4 8 2 2" xfId="28031"/>
    <cellStyle name="常规 3 4 8 4" xfId="28032"/>
    <cellStyle name="计算 2 2 2 3 2 2 2" xfId="28033"/>
    <cellStyle name="常规 3 4 9 2 2 3" xfId="28034"/>
    <cellStyle name="常规 3 4 9 2 3" xfId="28035"/>
    <cellStyle name="常规 6 2 3 2" xfId="28036"/>
    <cellStyle name="输出 6 3 5 2" xfId="28037"/>
    <cellStyle name="常规 3 4 9 2 4" xfId="28038"/>
    <cellStyle name="常规 6 2 3 3" xfId="28039"/>
    <cellStyle name="常规 3 4 9 3 3" xfId="28040"/>
    <cellStyle name="常规 6 2 4 2" xfId="28041"/>
    <cellStyle name="输出 6 3 6 2" xfId="28042"/>
    <cellStyle name="强调文字颜色 1 5 2 3 2 2" xfId="28043"/>
    <cellStyle name="常规 3 5 11 2" xfId="28044"/>
    <cellStyle name="解释性文本 5 2 2 2 3 2" xfId="28045"/>
    <cellStyle name="强调文字颜色 1 5 2 3 3" xfId="28046"/>
    <cellStyle name="常规 3 5 12" xfId="28047"/>
    <cellStyle name="常规 3 5 2 2" xfId="28048"/>
    <cellStyle name="输出 3 6 4 2" xfId="28049"/>
    <cellStyle name="常规 3 5 2 2 2" xfId="28050"/>
    <cellStyle name="常规 3 5 2 2 2 2" xfId="28051"/>
    <cellStyle name="常规 3 5 2 2 2 3" xfId="28052"/>
    <cellStyle name="常规 3 5 2 2 3" xfId="28053"/>
    <cellStyle name="常规 3 5 2 2 3 2" xfId="28054"/>
    <cellStyle name="常规 3 5 2 2 5" xfId="28055"/>
    <cellStyle name="常规 3 5 2 3" xfId="28056"/>
    <cellStyle name="常规 3 5 2 3 2 3" xfId="28057"/>
    <cellStyle name="常规 3 5 2 3 3 2" xfId="28058"/>
    <cellStyle name="常规 3 5 2 4" xfId="28059"/>
    <cellStyle name="常规 3 5 2 4 2 2" xfId="28060"/>
    <cellStyle name="常规 3 5 2 4 2 3" xfId="28061"/>
    <cellStyle name="常规 30 3 3 4" xfId="28062"/>
    <cellStyle name="常规 3 5 2 4 3" xfId="28063"/>
    <cellStyle name="常规 3 5 2 4 4" xfId="28064"/>
    <cellStyle name="常规 3 5 2 5 2" xfId="28065"/>
    <cellStyle name="汇总 3 2 3 2 2 3" xfId="28066"/>
    <cellStyle name="常规 3 5 2 5 2 2" xfId="28067"/>
    <cellStyle name="检查单元格 4 2 2 6" xfId="28068"/>
    <cellStyle name="汇总 3 2 3 2 2 3 2" xfId="28069"/>
    <cellStyle name="常规 3 5 2 5 3" xfId="28070"/>
    <cellStyle name="汇总 3 2 3 2 2 4" xfId="28071"/>
    <cellStyle name="常规 3 5 2 5 4" xfId="28072"/>
    <cellStyle name="警告文本 5 4 3 2 2" xfId="28073"/>
    <cellStyle name="汇总 3 2 3 2 2 5" xfId="28074"/>
    <cellStyle name="常规 3 5 2 6" xfId="28075"/>
    <cellStyle name="常规 3 5 2 6 2" xfId="28076"/>
    <cellStyle name="汇总 3 2 3 2 3 3" xfId="28077"/>
    <cellStyle name="常规 3 5 2 6 3" xfId="28078"/>
    <cellStyle name="常规 3 5 2 7" xfId="28079"/>
    <cellStyle name="常规 3 5 2 7 2" xfId="28080"/>
    <cellStyle name="常规 3 5 3" xfId="28081"/>
    <cellStyle name="输出 3 6 5" xfId="28082"/>
    <cellStyle name="常规 3 5 3 2" xfId="28083"/>
    <cellStyle name="链接单元格 3 2 5" xfId="28084"/>
    <cellStyle name="常规 3 5 3 2 2" xfId="28085"/>
    <cellStyle name="链接单元格 3 2 5 2" xfId="28086"/>
    <cellStyle name="常规 3 5 3 2 2 2" xfId="28087"/>
    <cellStyle name="链接单元格 3 2 5 2 2" xfId="28088"/>
    <cellStyle name="常规 3 5 3 2 2 3" xfId="28089"/>
    <cellStyle name="常规 3 5 3 2 3" xfId="28090"/>
    <cellStyle name="链接单元格 3 2 5 3" xfId="28091"/>
    <cellStyle name="常规 3 5 3 2 3 2" xfId="28092"/>
    <cellStyle name="常规 3 5 3 2 5" xfId="28093"/>
    <cellStyle name="常规 3 5 3 3" xfId="28094"/>
    <cellStyle name="链接单元格 3 2 6" xfId="28095"/>
    <cellStyle name="常规 3 5 3 3 3" xfId="28096"/>
    <cellStyle name="计算 5 2 2 2 6" xfId="28097"/>
    <cellStyle name="常规 3 5 3 5" xfId="28098"/>
    <cellStyle name="链接单元格 3 2 8" xfId="28099"/>
    <cellStyle name="常规 3 5 4" xfId="28100"/>
    <cellStyle name="输出 3 6 6" xfId="28101"/>
    <cellStyle name="常规 3 5 4 2" xfId="28102"/>
    <cellStyle name="链接单元格 3 3 5" xfId="28103"/>
    <cellStyle name="汇总 2 3 8 2 2 3" xfId="28104"/>
    <cellStyle name="汇总 2 2 4 4 2 2 4" xfId="28105"/>
    <cellStyle name="常规 3 5 4 2 2" xfId="28106"/>
    <cellStyle name="常规 3 5 4 2 3" xfId="28107"/>
    <cellStyle name="常规 3 5 4 3" xfId="28108"/>
    <cellStyle name="链接单元格 3 3 6" xfId="28109"/>
    <cellStyle name="常规 3 5 4 3 2" xfId="28110"/>
    <cellStyle name="计算 5 2 3 2 5" xfId="28111"/>
    <cellStyle name="常规 3 5 4 4" xfId="28112"/>
    <cellStyle name="常规 3 5 4 5" xfId="28113"/>
    <cellStyle name="常规 3 5 5" xfId="28114"/>
    <cellStyle name="常规 3 5 5 2 3" xfId="28115"/>
    <cellStyle name="常规 3 5 5 3 2" xfId="28116"/>
    <cellStyle name="常规 3 5 5 4" xfId="28117"/>
    <cellStyle name="强调文字颜色 1 2 4 4 2" xfId="28118"/>
    <cellStyle name="常规 3 5 6" xfId="28119"/>
    <cellStyle name="常规 3 5 6 2 2" xfId="28120"/>
    <cellStyle name="常规 3 5 6 2 3" xfId="28121"/>
    <cellStyle name="常规 3 5 6 4" xfId="28122"/>
    <cellStyle name="常规 3 5 7" xfId="28123"/>
    <cellStyle name="常规 3 5 7 2 2" xfId="28124"/>
    <cellStyle name="常规 3 5 7 2 3" xfId="28125"/>
    <cellStyle name="常规 3 5 7 4" xfId="28126"/>
    <cellStyle name="常规 3 5 8" xfId="28127"/>
    <cellStyle name="常规 3 5 8 2 2 2" xfId="28128"/>
    <cellStyle name="常规 3 5 8 2 3" xfId="28129"/>
    <cellStyle name="常规 3 5 8 2 4" xfId="28130"/>
    <cellStyle name="常规 3 5 8 3 2" xfId="28131"/>
    <cellStyle name="常规 3 5 8 3 3" xfId="28132"/>
    <cellStyle name="常规 3 5 9 2 3" xfId="28133"/>
    <cellStyle name="常规 7 2 3 2" xfId="28134"/>
    <cellStyle name="解释性文本 4 2 2 2 2" xfId="28135"/>
    <cellStyle name="常规 3 6 2" xfId="28136"/>
    <cellStyle name="输出 3 7 4" xfId="28137"/>
    <cellStyle name="解释性文本 4 2 2 2 2 2" xfId="28138"/>
    <cellStyle name="输出 2 2 10 3" xfId="28139"/>
    <cellStyle name="常规 3 6 2 2" xfId="28140"/>
    <cellStyle name="输出 2 2 10 3 2" xfId="28141"/>
    <cellStyle name="常规 3 6 2 2 2" xfId="28142"/>
    <cellStyle name="常规 3 6 2 2 3" xfId="28143"/>
    <cellStyle name="计算 3 3 2 2 2 2" xfId="28144"/>
    <cellStyle name="解释性文本 4 2 2 2 2 3" xfId="28145"/>
    <cellStyle name="输出 2 2 10 4" xfId="28146"/>
    <cellStyle name="常规 3 6 2 3" xfId="28147"/>
    <cellStyle name="输出 2 2 10 5" xfId="28148"/>
    <cellStyle name="常规 3 6 2 4" xfId="28149"/>
    <cellStyle name="常规 3 6 2 5" xfId="28150"/>
    <cellStyle name="解释性文本 4 2 2 2 3" xfId="28151"/>
    <cellStyle name="常规 3 6 3" xfId="28152"/>
    <cellStyle name="输出 2 2 11 3" xfId="28153"/>
    <cellStyle name="常规 3 6 3 2" xfId="28154"/>
    <cellStyle name="链接单元格 4 2 5" xfId="28155"/>
    <cellStyle name="解释性文本 4 2 2 2 3 2" xfId="28156"/>
    <cellStyle name="输出 2 2 11 3 2" xfId="28157"/>
    <cellStyle name="常规 3 6 3 2 2" xfId="28158"/>
    <cellStyle name="链接单元格 4 2 5 2" xfId="28159"/>
    <cellStyle name="输出 2 2 11 3 3" xfId="28160"/>
    <cellStyle name="常规 3 6 3 2 3" xfId="28161"/>
    <cellStyle name="链接单元格 4 2 5 3" xfId="28162"/>
    <cellStyle name="输出 2 2 11 4" xfId="28163"/>
    <cellStyle name="常规 3 6 3 3" xfId="28164"/>
    <cellStyle name="链接单元格 4 2 6" xfId="28165"/>
    <cellStyle name="输出 2 2 11 6" xfId="28166"/>
    <cellStyle name="常规 3 6 3 5" xfId="28167"/>
    <cellStyle name="链接单元格 4 2 8" xfId="28168"/>
    <cellStyle name="解释性文本 4 2 2 2 4" xfId="28169"/>
    <cellStyle name="常规 3 6 4" xfId="28170"/>
    <cellStyle name="输出 2 2 12 3" xfId="28171"/>
    <cellStyle name="常规 3 6 4 2" xfId="28172"/>
    <cellStyle name="链接单元格 4 3 5" xfId="28173"/>
    <cellStyle name="常规 3 6 4 2 2" xfId="28174"/>
    <cellStyle name="输入 2 2 9 4" xfId="28175"/>
    <cellStyle name="常规 3 6 4 2 3" xfId="28176"/>
    <cellStyle name="输入 2 2 9 5" xfId="28177"/>
    <cellStyle name="常规 3 6 4 3" xfId="28178"/>
    <cellStyle name="链接单元格 4 3 6" xfId="28179"/>
    <cellStyle name="常规 3 6 4 3 2" xfId="28180"/>
    <cellStyle name="常规 3 6 4 4" xfId="28181"/>
    <cellStyle name="解释性文本 4 2 2 2 5" xfId="28182"/>
    <cellStyle name="常规 3 6 5" xfId="28183"/>
    <cellStyle name="常规 3 6 5 2 2" xfId="28184"/>
    <cellStyle name="输入 2 3 9 4" xfId="28185"/>
    <cellStyle name="汇总 2 10 2 2 2 3" xfId="28186"/>
    <cellStyle name="常规 3 6 5 2 3" xfId="28187"/>
    <cellStyle name="输入 2 3 9 5" xfId="28188"/>
    <cellStyle name="常规 3 6 5 3" xfId="28189"/>
    <cellStyle name="链接单元格 4 4 6" xfId="28190"/>
    <cellStyle name="常规 3 6 5 4" xfId="28191"/>
    <cellStyle name="常规 3 6 6" xfId="28192"/>
    <cellStyle name="常规 3 6 6 2" xfId="28193"/>
    <cellStyle name="链接单元格 4 5 5" xfId="28194"/>
    <cellStyle name="常规 3 6 6 2 2" xfId="28195"/>
    <cellStyle name="常规 3 6 6 2 3" xfId="28196"/>
    <cellStyle name="常规 3 6 6 3" xfId="28197"/>
    <cellStyle name="常规 3 6 6 4" xfId="28198"/>
    <cellStyle name="常规 3 6 7" xfId="28199"/>
    <cellStyle name="常规 3 6 8" xfId="28200"/>
    <cellStyle name="常规 3 6 8 2" xfId="28201"/>
    <cellStyle name="解释性文本 4 2 2 3" xfId="28202"/>
    <cellStyle name="常规 3 7" xfId="28203"/>
    <cellStyle name="解释性文本 4 2 2 3 2" xfId="28204"/>
    <cellStyle name="常规 3 7 2" xfId="28205"/>
    <cellStyle name="解释性文本 4 2 2 3 2 2" xfId="28206"/>
    <cellStyle name="常规 3 7 2 2" xfId="28207"/>
    <cellStyle name="解释性文本 4 2 2 3 3" xfId="28208"/>
    <cellStyle name="常规 3 7 3" xfId="28209"/>
    <cellStyle name="常规 3 7 3 2" xfId="28210"/>
    <cellStyle name="链接单元格 5 2 5" xfId="28211"/>
    <cellStyle name="解释性文本 4 2 2 3 4" xfId="28212"/>
    <cellStyle name="常规 3 7 4" xfId="28213"/>
    <cellStyle name="常规 3 7 5" xfId="28214"/>
    <cellStyle name="常规 3 7 6" xfId="28215"/>
    <cellStyle name="解释性文本 4 2 2 4" xfId="28216"/>
    <cellStyle name="常规 3 8" xfId="28217"/>
    <cellStyle name="解释性文本 4 2 2 4 2" xfId="28218"/>
    <cellStyle name="常规 3 8 2" xfId="28219"/>
    <cellStyle name="常规 3 8 2 2" xfId="28220"/>
    <cellStyle name="好 7 2 2 3" xfId="28221"/>
    <cellStyle name="常规 3 8 2 3" xfId="28222"/>
    <cellStyle name="常规 3 8 3" xfId="28223"/>
    <cellStyle name="常规 3 8 3 2" xfId="28224"/>
    <cellStyle name="链接单元格 6 2 5" xfId="28225"/>
    <cellStyle name="常规 3 8 4" xfId="28226"/>
    <cellStyle name="常规 3 8 5" xfId="28227"/>
    <cellStyle name="常规 3 8 6" xfId="28228"/>
    <cellStyle name="常规 3 9 2" xfId="28229"/>
    <cellStyle name="常规 3 9 2 2" xfId="28230"/>
    <cellStyle name="常规 3 9 2 3" xfId="28231"/>
    <cellStyle name="常规 3 9 3" xfId="28232"/>
    <cellStyle name="常规 3 9 3 2" xfId="28233"/>
    <cellStyle name="链接单元格 7 2 5" xfId="28234"/>
    <cellStyle name="常规 3 9 4" xfId="28235"/>
    <cellStyle name="常规 30 2 2 3 2 2" xfId="28236"/>
    <cellStyle name="常规 30 2 2 3 4" xfId="28237"/>
    <cellStyle name="常规 30 2 3 3 4" xfId="28238"/>
    <cellStyle name="常规 30 2 5 2 2" xfId="28239"/>
    <cellStyle name="计算 5 2 3 2 4" xfId="28240"/>
    <cellStyle name="常规 30 5 2 2" xfId="28241"/>
    <cellStyle name="常规 35" xfId="28242"/>
    <cellStyle name="常规 40" xfId="28243"/>
    <cellStyle name="常规 35 2" xfId="28244"/>
    <cellStyle name="常规 40 2" xfId="28245"/>
    <cellStyle name="强调文字颜色 4 2 2 2 5" xfId="28246"/>
    <cellStyle name="常规 35 2 2" xfId="28247"/>
    <cellStyle name="常规 40 2 2" xfId="28248"/>
    <cellStyle name="注释 2 2 2 3 5 3 3" xfId="28249"/>
    <cellStyle name="强调文字颜色 4 2 2 2 5 2" xfId="28250"/>
    <cellStyle name="常规 35 2 2 2" xfId="28251"/>
    <cellStyle name="常规 40 2 2 2" xfId="28252"/>
    <cellStyle name="常规 5 4 2 3 4" xfId="28253"/>
    <cellStyle name="注释 2 2 2 3 5 3 4" xfId="28254"/>
    <cellStyle name="强调文字颜色 4 2 2 2 5 3" xfId="28255"/>
    <cellStyle name="常规 35 2 2 3" xfId="28256"/>
    <cellStyle name="常规 40 2 2 3" xfId="28257"/>
    <cellStyle name="常规 5 4 2 3 5" xfId="28258"/>
    <cellStyle name="强调文字颜色 4 2 2 2 6" xfId="28259"/>
    <cellStyle name="常规 35 2 3" xfId="28260"/>
    <cellStyle name="常规 40 2 3" xfId="28261"/>
    <cellStyle name="强调文字颜色 4 2 2 2 6 2" xfId="28262"/>
    <cellStyle name="常规 35 2 3 2" xfId="28263"/>
    <cellStyle name="常规 5 4 2 4 4" xfId="28264"/>
    <cellStyle name="强调文字颜色 4 2 2 2 7" xfId="28265"/>
    <cellStyle name="常规 35 2 4" xfId="28266"/>
    <cellStyle name="常规 40 2 4" xfId="28267"/>
    <cellStyle name="强调文字颜色 4 2 2 2 8" xfId="28268"/>
    <cellStyle name="常规 35 2 5" xfId="28269"/>
    <cellStyle name="常规 35 3" xfId="28270"/>
    <cellStyle name="常规 40 3" xfId="28271"/>
    <cellStyle name="常规 35 4" xfId="28272"/>
    <cellStyle name="常规 40 4" xfId="28273"/>
    <cellStyle name="常规 35 5" xfId="28274"/>
    <cellStyle name="常规 40 5" xfId="28275"/>
    <cellStyle name="常规 36" xfId="28276"/>
    <cellStyle name="常规 41" xfId="28277"/>
    <cellStyle name="强调文字颜色 2 8 2" xfId="28278"/>
    <cellStyle name="常规 36 2" xfId="28279"/>
    <cellStyle name="常规 41 2" xfId="28280"/>
    <cellStyle name="计算 2 4 3 2 2 4" xfId="28281"/>
    <cellStyle name="输入 2 2 2 6 5" xfId="28282"/>
    <cellStyle name="强调文字颜色 4 2 3 2 5" xfId="28283"/>
    <cellStyle name="常规 36 2 2" xfId="28284"/>
    <cellStyle name="常规 41 2 2" xfId="28285"/>
    <cellStyle name="常规 36 2 2 2" xfId="28286"/>
    <cellStyle name="常规 36 2 2 3" xfId="28287"/>
    <cellStyle name="强调文字颜色 4 2 3 2 6" xfId="28288"/>
    <cellStyle name="常规 36 2 3" xfId="28289"/>
    <cellStyle name="常规 36 2 3 2" xfId="28290"/>
    <cellStyle name="常规 36 2 4" xfId="28291"/>
    <cellStyle name="常规 36 2 5" xfId="28292"/>
    <cellStyle name="常规 36 3" xfId="28293"/>
    <cellStyle name="常规 41 3" xfId="28294"/>
    <cellStyle name="常规 36 4" xfId="28295"/>
    <cellStyle name="常规 36 5" xfId="28296"/>
    <cellStyle name="输入 2 2 3 6 5" xfId="28297"/>
    <cellStyle name="强调文字颜色 4 2 4 2 5" xfId="28298"/>
    <cellStyle name="常规 37 2 2" xfId="28299"/>
    <cellStyle name="计算 2 2 5 9" xfId="28300"/>
    <cellStyle name="常规 37 2 2 2" xfId="28301"/>
    <cellStyle name="输出 4 2 2 2 2 3" xfId="28302"/>
    <cellStyle name="计算 2 2 5 9 2" xfId="28303"/>
    <cellStyle name="常规 37 2 2 3" xfId="28304"/>
    <cellStyle name="输出 4 2 2 2 2 4" xfId="28305"/>
    <cellStyle name="常规 4 10 2 2" xfId="28306"/>
    <cellStyle name="常规 37 2 4" xfId="28307"/>
    <cellStyle name="汇总 2 5 5 2 2 2" xfId="28308"/>
    <cellStyle name="常规 37 2 5" xfId="28309"/>
    <cellStyle name="汇总 2 5 5 2 2 3" xfId="28310"/>
    <cellStyle name="常规 37 3" xfId="28311"/>
    <cellStyle name="常规 37 4" xfId="28312"/>
    <cellStyle name="常规 37 5" xfId="28313"/>
    <cellStyle name="常规 37 6" xfId="28314"/>
    <cellStyle name="输入 2 2 4 6 5" xfId="28315"/>
    <cellStyle name="强调文字颜色 4 2 5 2 5" xfId="28316"/>
    <cellStyle name="常规 38 2 2" xfId="28317"/>
    <cellStyle name="常规 38 2 3" xfId="28318"/>
    <cellStyle name="输出 2 3 2 11 2" xfId="28319"/>
    <cellStyle name="常规 38 4" xfId="28320"/>
    <cellStyle name="常规 38 5" xfId="28321"/>
    <cellStyle name="常规 39" xfId="28322"/>
    <cellStyle name="常规 44" xfId="28323"/>
    <cellStyle name="输入 2 2 5 6 5" xfId="28324"/>
    <cellStyle name="常规 39 2 2" xfId="28325"/>
    <cellStyle name="警告文本 2 3 3 3" xfId="28326"/>
    <cellStyle name="常规 39 2 2 2" xfId="28327"/>
    <cellStyle name="警告文本 2 3 3 4" xfId="28328"/>
    <cellStyle name="常规 39 2 2 3" xfId="28329"/>
    <cellStyle name="常规 39 3" xfId="28330"/>
    <cellStyle name="常规 39 4" xfId="28331"/>
    <cellStyle name="常规 39 5" xfId="28332"/>
    <cellStyle name="常规 4" xfId="28333"/>
    <cellStyle name="常规 4 10" xfId="28334"/>
    <cellStyle name="常规 4 10 2" xfId="28335"/>
    <cellStyle name="常规 4 10 2 3" xfId="28336"/>
    <cellStyle name="常规 4 10 2 3 3" xfId="28337"/>
    <cellStyle name="计算 5 2 3 3 2 2" xfId="28338"/>
    <cellStyle name="汇总 3 3 3 2 2 2" xfId="28339"/>
    <cellStyle name="常规 4 10 2 4" xfId="28340"/>
    <cellStyle name="常规 4 10 2 4 2" xfId="28341"/>
    <cellStyle name="常规 4 10 3 2" xfId="28342"/>
    <cellStyle name="常规 4 10 3 3" xfId="28343"/>
    <cellStyle name="常规 4 10 4" xfId="28344"/>
    <cellStyle name="常规 4 10 4 2" xfId="28345"/>
    <cellStyle name="好 2 3 3 2 4" xfId="28346"/>
    <cellStyle name="常规 4 10 5" xfId="28347"/>
    <cellStyle name="常规 4 11" xfId="28348"/>
    <cellStyle name="常规 4 11 2" xfId="28349"/>
    <cellStyle name="计算 2 4 2 3 3 2 4" xfId="28350"/>
    <cellStyle name="常规 4 11 2 2 2 3" xfId="28351"/>
    <cellStyle name="常规 4 11 2 3 3" xfId="28352"/>
    <cellStyle name="汇总 3 3 4 2 2 2" xfId="28353"/>
    <cellStyle name="常规 4 11 2 4 2" xfId="28354"/>
    <cellStyle name="常规 4 11 3" xfId="28355"/>
    <cellStyle name="常规 4 11 3 3" xfId="28356"/>
    <cellStyle name="常规 4 11 5" xfId="28357"/>
    <cellStyle name="常规 4 12" xfId="28358"/>
    <cellStyle name="输入 6 2 2 3" xfId="28359"/>
    <cellStyle name="常规 4 12 2" xfId="28360"/>
    <cellStyle name="计算 2 2 2 2 2 5" xfId="28361"/>
    <cellStyle name="输入 6 2 2 3 2" xfId="28362"/>
    <cellStyle name="常规 4 12 2 2" xfId="28363"/>
    <cellStyle name="计算 2 2 2 2 2 6" xfId="28364"/>
    <cellStyle name="常规 4 12 2 3" xfId="28365"/>
    <cellStyle name="计算 4 2 4 2 2 2" xfId="28366"/>
    <cellStyle name="输入 6 2 2 4" xfId="28367"/>
    <cellStyle name="常规 4 12 3" xfId="28368"/>
    <cellStyle name="计算 2 2 2 2 3 5" xfId="28369"/>
    <cellStyle name="输入 6 2 2 4 2" xfId="28370"/>
    <cellStyle name="常规 4 12 3 2" xfId="28371"/>
    <cellStyle name="输入 6 2 2 5" xfId="28372"/>
    <cellStyle name="常规 4 12 4" xfId="28373"/>
    <cellStyle name="输入 6 2 2 6" xfId="28374"/>
    <cellStyle name="常规 4 12 5" xfId="28375"/>
    <cellStyle name="常规 4 13" xfId="28376"/>
    <cellStyle name="输入 6 2 3 3" xfId="28377"/>
    <cellStyle name="常规 4 13 2" xfId="28378"/>
    <cellStyle name="计算 2 2 2 3 2 5" xfId="28379"/>
    <cellStyle name="输入 6 2 3 3 2" xfId="28380"/>
    <cellStyle name="常规 4 13 2 2" xfId="28381"/>
    <cellStyle name="汇总 2 3 4 2 2 2" xfId="28382"/>
    <cellStyle name="计算 2 2 2 3 2 6" xfId="28383"/>
    <cellStyle name="常规 4 13 2 3" xfId="28384"/>
    <cellStyle name="输入 6 2 3 4" xfId="28385"/>
    <cellStyle name="常规 4 13 3" xfId="28386"/>
    <cellStyle name="输入 6 2 3 5" xfId="28387"/>
    <cellStyle name="常规 4 13 4" xfId="28388"/>
    <cellStyle name="常规 4 14" xfId="28389"/>
    <cellStyle name="输入 6 2 4 3" xfId="28390"/>
    <cellStyle name="常规 4 14 2" xfId="28391"/>
    <cellStyle name="注释 2 2 3 2 6 4" xfId="28392"/>
    <cellStyle name="计算 2 2 2 4 2 5" xfId="28393"/>
    <cellStyle name="常规 4 14 2 2" xfId="28394"/>
    <cellStyle name="常规 4 14 2 2 2" xfId="28395"/>
    <cellStyle name="常规 4 14 2 2 3" xfId="28396"/>
    <cellStyle name="常规 4 14 2 3" xfId="28397"/>
    <cellStyle name="注释 2 2 3 2 6 5" xfId="28398"/>
    <cellStyle name="汇总 2 3 4 3 2 2" xfId="28399"/>
    <cellStyle name="常规 4 14 2 4" xfId="28400"/>
    <cellStyle name="汇总 2 3 4 3 2 3" xfId="28401"/>
    <cellStyle name="常规 4 14 3 2" xfId="28402"/>
    <cellStyle name="注释 2 2 3 2 7 4" xfId="28403"/>
    <cellStyle name="注释 2 5 2 3 3 2 3" xfId="28404"/>
    <cellStyle name="常规 4 14 3 3" xfId="28405"/>
    <cellStyle name="注释 2 5 2 3 3 2 4" xfId="28406"/>
    <cellStyle name="汇总 2 3 4 3 3 2" xfId="28407"/>
    <cellStyle name="常规 4 14 4" xfId="28408"/>
    <cellStyle name="常规 4 14 5" xfId="28409"/>
    <cellStyle name="汇总 4 4 2 3 2 2" xfId="28410"/>
    <cellStyle name="汇总 2 2 6 2 2 3" xfId="28411"/>
    <cellStyle name="汇总 2 2 3 2 2 2 4" xfId="28412"/>
    <cellStyle name="常规 4 2 10" xfId="28413"/>
    <cellStyle name="汇总 2 2 6 2 2 3 2" xfId="28414"/>
    <cellStyle name="常规 4 2 10 2" xfId="28415"/>
    <cellStyle name="汇总 2 2 6 2 2 4" xfId="28416"/>
    <cellStyle name="汇总 2 2 3 2 2 2 5" xfId="28417"/>
    <cellStyle name="常规 4 2 11" xfId="28418"/>
    <cellStyle name="常规 4 2 11 2" xfId="28419"/>
    <cellStyle name="常规 4 2 2" xfId="28420"/>
    <cellStyle name="输出 4 3 4" xfId="28421"/>
    <cellStyle name="常规 4 2 2 2" xfId="28422"/>
    <cellStyle name="输出 4 3 4 2" xfId="28423"/>
    <cellStyle name="常规 4 2 2 2 2" xfId="28424"/>
    <cellStyle name="输出 4 3 4 2 2" xfId="28425"/>
    <cellStyle name="常规 4 2 2 2 2 2" xfId="28426"/>
    <cellStyle name="常规 4 2 2 2 2 2 2" xfId="28427"/>
    <cellStyle name="常规 4 2 2 2 2 2 3" xfId="28428"/>
    <cellStyle name="输出 2 5 3 2" xfId="28429"/>
    <cellStyle name="常规 4 2 2 2 2 3" xfId="28430"/>
    <cellStyle name="常规 4 2 2 2 2 3 2" xfId="28431"/>
    <cellStyle name="常规 4 2 2 2 2 4" xfId="28432"/>
    <cellStyle name="常规 4 2 2 2 2 5" xfId="28433"/>
    <cellStyle name="常规 4 2 2 2 3" xfId="28434"/>
    <cellStyle name="注释 2 2 2 3 8 2 2 2" xfId="28435"/>
    <cellStyle name="常规 4 2 2 2 3 2" xfId="28436"/>
    <cellStyle name="常规 4 2 2 2 3 2 2" xfId="28437"/>
    <cellStyle name="常规 4 2 2 2 3 4" xfId="28438"/>
    <cellStyle name="常规 4 2 2 2 4 2" xfId="28439"/>
    <cellStyle name="常规 4 2 2 2 5" xfId="28440"/>
    <cellStyle name="常规 4 2 2 2 6" xfId="28441"/>
    <cellStyle name="常规 4 2 2 3" xfId="28442"/>
    <cellStyle name="输出 4 3 4 3" xfId="28443"/>
    <cellStyle name="常规 7 11 2" xfId="28444"/>
    <cellStyle name="常规 4 2 2 3 2" xfId="28445"/>
    <cellStyle name="常规 7 11 2 2" xfId="28446"/>
    <cellStyle name="常规 4 2 2 3 2 2" xfId="28447"/>
    <cellStyle name="常规 7 11 2 2 2" xfId="28448"/>
    <cellStyle name="强调文字颜色 3 3 2 2 4" xfId="28449"/>
    <cellStyle name="常规 4 2 2 3 2 2 2" xfId="28450"/>
    <cellStyle name="常规 4 2 2 3 2 2 3" xfId="28451"/>
    <cellStyle name="输出 3 5 3 2" xfId="28452"/>
    <cellStyle name="常规 4 2 2 3 2 3" xfId="28453"/>
    <cellStyle name="常规 7 11 2 2 3" xfId="28454"/>
    <cellStyle name="强调文字颜色 3 3 2 2 5" xfId="28455"/>
    <cellStyle name="常规 4 2 2 3 2 3 2" xfId="28456"/>
    <cellStyle name="常规 4 2 2 3 2 4" xfId="28457"/>
    <cellStyle name="常规 4 2 2 3 3 2 2" xfId="28458"/>
    <cellStyle name="常规 4 2 2 3 4" xfId="28459"/>
    <cellStyle name="常规 7 11 2 4" xfId="28460"/>
    <cellStyle name="常规 4 2 2 3 6" xfId="28461"/>
    <cellStyle name="常规 4 2 2 4" xfId="28462"/>
    <cellStyle name="输出 4 3 4 4" xfId="28463"/>
    <cellStyle name="常规 7 11 3" xfId="28464"/>
    <cellStyle name="常规 4 2 2 4 2" xfId="28465"/>
    <cellStyle name="常规 7 11 3 2" xfId="28466"/>
    <cellStyle name="常规 4 2 2 4 3" xfId="28467"/>
    <cellStyle name="常规 7 11 3 3" xfId="28468"/>
    <cellStyle name="常规 4 2 2 4 4" xfId="28469"/>
    <cellStyle name="常规 4 2 2 4 5" xfId="28470"/>
    <cellStyle name="常规 4 2 2 5" xfId="28471"/>
    <cellStyle name="常规 7 11 4" xfId="28472"/>
    <cellStyle name="常规 4 2 2 5 2" xfId="28473"/>
    <cellStyle name="常规 4 2 2 5 2 2" xfId="28474"/>
    <cellStyle name="常规 4 2 2 5 3" xfId="28475"/>
    <cellStyle name="常规 4 2 2 5 4" xfId="28476"/>
    <cellStyle name="常规 4 2 2 6 2 3" xfId="28477"/>
    <cellStyle name="常规 4 2 2 6 3" xfId="28478"/>
    <cellStyle name="常规 4 2 2 6 4" xfId="28479"/>
    <cellStyle name="常规 4 2 2 7 2 3" xfId="28480"/>
    <cellStyle name="链接单元格 5 2 3 2 3 2" xfId="28481"/>
    <cellStyle name="常规 4 2 2 8" xfId="28482"/>
    <cellStyle name="常规 4 2 2 9" xfId="28483"/>
    <cellStyle name="检查单元格 4 2 2 2 2" xfId="28484"/>
    <cellStyle name="常规 4 2 3" xfId="28485"/>
    <cellStyle name="输出 4 3 5" xfId="28486"/>
    <cellStyle name="常规 4 2 3 2" xfId="28487"/>
    <cellStyle name="输出 4 3 5 2" xfId="28488"/>
    <cellStyle name="常规 4 2 3 2 2" xfId="28489"/>
    <cellStyle name="计算 4 5 6" xfId="28490"/>
    <cellStyle name="常规 4 2 3 2 2 2" xfId="28491"/>
    <cellStyle name="常规 4 2 3 2 2 3" xfId="28492"/>
    <cellStyle name="常规 4 2 3 2 3" xfId="28493"/>
    <cellStyle name="计算 4 6 6" xfId="28494"/>
    <cellStyle name="常规 4 2 3 2 3 2" xfId="28495"/>
    <cellStyle name="常规 4 2 3 2 4" xfId="28496"/>
    <cellStyle name="常规 4 2 3 3" xfId="28497"/>
    <cellStyle name="常规 7 12 2" xfId="28498"/>
    <cellStyle name="常规 4 2 3 3 2" xfId="28499"/>
    <cellStyle name="计算 5 5 6" xfId="28500"/>
    <cellStyle name="汇总 3 2 10" xfId="28501"/>
    <cellStyle name="常规 4 2 3 3 2 2" xfId="28502"/>
    <cellStyle name="汇总 3 2 11" xfId="28503"/>
    <cellStyle name="常规 4 2 3 3 2 3" xfId="28504"/>
    <cellStyle name="常规 4 2 3 3 3" xfId="28505"/>
    <cellStyle name="常规 4 2 3 3 4" xfId="28506"/>
    <cellStyle name="汇总 2 2 3 2 3 2 2 2 2 2" xfId="28507"/>
    <cellStyle name="常规 4 2 3 4" xfId="28508"/>
    <cellStyle name="常规 4 2 3 4 2" xfId="28509"/>
    <cellStyle name="常规 4 2 3 4 3" xfId="28510"/>
    <cellStyle name="常规 4 2 3 4 4" xfId="28511"/>
    <cellStyle name="输出 2 2 2 7" xfId="28512"/>
    <cellStyle name="常规 4 2 3 5 2 2" xfId="28513"/>
    <cellStyle name="输出 2 2 2 8" xfId="28514"/>
    <cellStyle name="常规 4 2 3 5 2 3" xfId="28515"/>
    <cellStyle name="常规 4 2 3 5 4" xfId="28516"/>
    <cellStyle name="汇总 2 3 2 2 2 2 3" xfId="28517"/>
    <cellStyle name="常规 4 2 3 6 3" xfId="28518"/>
    <cellStyle name="汇总 2 3 2 2 2 3 2" xfId="28519"/>
    <cellStyle name="常规 4 2 3 7" xfId="28520"/>
    <cellStyle name="输入 2 4 6 2 2" xfId="28521"/>
    <cellStyle name="常规 4 2 4" xfId="28522"/>
    <cellStyle name="输出 4 3 6" xfId="28523"/>
    <cellStyle name="常规 4 2 4 3 2 2" xfId="28524"/>
    <cellStyle name="常规 4 2 4 3 3" xfId="28525"/>
    <cellStyle name="常规 4 2 4 3 4" xfId="28526"/>
    <cellStyle name="常规 4 2 5" xfId="28527"/>
    <cellStyle name="计算 2 2 2 2 6 3 2" xfId="28528"/>
    <cellStyle name="输出 4 3 7" xfId="28529"/>
    <cellStyle name="常规 4 2 6" xfId="28530"/>
    <cellStyle name="计算 2 2 2 2 6 3 3" xfId="28531"/>
    <cellStyle name="输出 4 3 8" xfId="28532"/>
    <cellStyle name="常规 4 2 7" xfId="28533"/>
    <cellStyle name="计算 2 2 2 2 6 3 4" xfId="28534"/>
    <cellStyle name="常规 4 2 8" xfId="28535"/>
    <cellStyle name="常规 4 2 9" xfId="28536"/>
    <cellStyle name="常规 4 3 10" xfId="28537"/>
    <cellStyle name="输入 2 13 2 4" xfId="28538"/>
    <cellStyle name="警告文本 2 2 2 4 5" xfId="28539"/>
    <cellStyle name="常规 4 3 10 2" xfId="28540"/>
    <cellStyle name="常规 4 3 11" xfId="28541"/>
    <cellStyle name="常规 4 3 11 2" xfId="28542"/>
    <cellStyle name="常规 4 3 2" xfId="28543"/>
    <cellStyle name="输出 4 4 4" xfId="28544"/>
    <cellStyle name="常规 4 3 2 2" xfId="28545"/>
    <cellStyle name="输出 4 4 4 2" xfId="28546"/>
    <cellStyle name="常规 4 3 2 2 2" xfId="28547"/>
    <cellStyle name="输出 4 4 4 2 2" xfId="28548"/>
    <cellStyle name="常规 6 3 2 2 4" xfId="28549"/>
    <cellStyle name="常规 4 3 2 2 2 2 2" xfId="28550"/>
    <cellStyle name="常规 4 3 2 2 2 2 3" xfId="28551"/>
    <cellStyle name="常规 6 3 2 3 4" xfId="28552"/>
    <cellStyle name="常规 4 3 2 2 2 3 2" xfId="28553"/>
    <cellStyle name="常规 4 3 2 2 2 4" xfId="28554"/>
    <cellStyle name="常规 4 3 2 2 2 5" xfId="28555"/>
    <cellStyle name="常规 4 3 2 2 3" xfId="28556"/>
    <cellStyle name="注释 2 2 2 3 9 2 2 2" xfId="28557"/>
    <cellStyle name="常规 4 3 2 2 3 2" xfId="28558"/>
    <cellStyle name="常规 6 3 3 2 4" xfId="28559"/>
    <cellStyle name="常规 4 3 2 2 3 2 2" xfId="28560"/>
    <cellStyle name="常规 4 3 2 2 3 4" xfId="28561"/>
    <cellStyle name="好 4 5 3 2" xfId="28562"/>
    <cellStyle name="常规 4 3 2 2 4" xfId="28563"/>
    <cellStyle name="常规 4 3 2 2 4 2" xfId="28564"/>
    <cellStyle name="常规 4 3 2 2 5" xfId="28565"/>
    <cellStyle name="常规 4 3 2 2 6" xfId="28566"/>
    <cellStyle name="常规 4 3 2 3" xfId="28567"/>
    <cellStyle name="输出 4 4 4 3" xfId="28568"/>
    <cellStyle name="常规 4 3 2 3 2" xfId="28569"/>
    <cellStyle name="常规 4 3 2 3 2 2" xfId="28570"/>
    <cellStyle name="常规 6 4 2 2 4" xfId="28571"/>
    <cellStyle name="常规 4 3 2 3 2 2 2" xfId="28572"/>
    <cellStyle name="解释性文本 2 4 4 2" xfId="28573"/>
    <cellStyle name="常规 4 3 2 3 2 2 3" xfId="28574"/>
    <cellStyle name="常规 4 3 2 3 2 3" xfId="28575"/>
    <cellStyle name="常规 6 4 2 3 4" xfId="28576"/>
    <cellStyle name="常规 4 3 2 3 2 3 2" xfId="28577"/>
    <cellStyle name="常规 4 3 2 3 2 4" xfId="28578"/>
    <cellStyle name="常规 4 3 2 3 2 5" xfId="28579"/>
    <cellStyle name="常规 6 4 3 2 4" xfId="28580"/>
    <cellStyle name="常规 4 3 2 3 3 2 2" xfId="28581"/>
    <cellStyle name="常规 4 3 2 3 3 4" xfId="28582"/>
    <cellStyle name="常规 4 3 2 3 4" xfId="28583"/>
    <cellStyle name="常规 4 3 2 4" xfId="28584"/>
    <cellStyle name="输出 4 4 4 4" xfId="28585"/>
    <cellStyle name="常规 4 3 2 4 2" xfId="28586"/>
    <cellStyle name="常规 4 3 2 4 2 2" xfId="28587"/>
    <cellStyle name="计算 2 4 4 2 2 3" xfId="28588"/>
    <cellStyle name="输入 2 3 2 6 4" xfId="28589"/>
    <cellStyle name="强调文字颜色 4 3 3 2 4" xfId="28590"/>
    <cellStyle name="强调文字颜色 5 3" xfId="28591"/>
    <cellStyle name="常规 4 3 2 4 2 3" xfId="28592"/>
    <cellStyle name="计算 2 4 4 2 2 4" xfId="28593"/>
    <cellStyle name="输入 2 3 2 6 5" xfId="28594"/>
    <cellStyle name="强调文字颜色 4 3 3 2 5" xfId="28595"/>
    <cellStyle name="强调文字颜色 5 4" xfId="28596"/>
    <cellStyle name="常规 4 3 2 4 3" xfId="28597"/>
    <cellStyle name="常规 4 3 2 4 4" xfId="28598"/>
    <cellStyle name="常规 4 3 2 4 5" xfId="28599"/>
    <cellStyle name="常规 4 3 2 5" xfId="28600"/>
    <cellStyle name="常规 4 3 2 5 2" xfId="28601"/>
    <cellStyle name="常规 4 3 2 5 2 2" xfId="28602"/>
    <cellStyle name="常规 4 3 2 5 3" xfId="28603"/>
    <cellStyle name="常规 4 3 2 5 4" xfId="28604"/>
    <cellStyle name="警告文本 6 2 3 2 2" xfId="28605"/>
    <cellStyle name="常规 4 3 2 6" xfId="28606"/>
    <cellStyle name="常规 4 3 2 6 2" xfId="28607"/>
    <cellStyle name="常规 4 3 2 7" xfId="28608"/>
    <cellStyle name="常规 4 3 2 8" xfId="28609"/>
    <cellStyle name="常规 4 3 3" xfId="28610"/>
    <cellStyle name="输出 4 4 5" xfId="28611"/>
    <cellStyle name="常规 4 3 3 2" xfId="28612"/>
    <cellStyle name="输出 4 4 5 2" xfId="28613"/>
    <cellStyle name="常规 4 3 3 2 2" xfId="28614"/>
    <cellStyle name="输入 2 6 11" xfId="28615"/>
    <cellStyle name="常规 4 3 3 2 2 3" xfId="28616"/>
    <cellStyle name="常规 4 3 3 2 3" xfId="28617"/>
    <cellStyle name="常规 4 3 3 2 3 2" xfId="28618"/>
    <cellStyle name="常规 4 3 3 2 4" xfId="28619"/>
    <cellStyle name="常规 4 3 3 3" xfId="28620"/>
    <cellStyle name="常规 4 3 3 3 2" xfId="28621"/>
    <cellStyle name="常规 4 3 3 3 2 2" xfId="28622"/>
    <cellStyle name="常规 4 3 3 3 3" xfId="28623"/>
    <cellStyle name="常规 4 3 3 3 4" xfId="28624"/>
    <cellStyle name="常规 4 3 3 4" xfId="28625"/>
    <cellStyle name="常规 4 3 3 4 2" xfId="28626"/>
    <cellStyle name="常规 4 3 3 6" xfId="28627"/>
    <cellStyle name="常规 4 3 5 5" xfId="28628"/>
    <cellStyle name="汇总 2 7 3 3" xfId="28629"/>
    <cellStyle name="常规 4 3 7 2 3" xfId="28630"/>
    <cellStyle name="汇总 5 2 8 2" xfId="28631"/>
    <cellStyle name="常规 4 3 7 5" xfId="28632"/>
    <cellStyle name="汇总 2 7 5 3" xfId="28633"/>
    <cellStyle name="常规 4 3 8 2 3" xfId="28634"/>
    <cellStyle name="常规 4 3 8 3" xfId="28635"/>
    <cellStyle name="适中 6 4 3 2" xfId="28636"/>
    <cellStyle name="常规 4 3 8 4" xfId="28637"/>
    <cellStyle name="汇总 2 7 6 2" xfId="28638"/>
    <cellStyle name="常规 4 3 8 5" xfId="28639"/>
    <cellStyle name="汇总 2 7 6 3" xfId="28640"/>
    <cellStyle name="常规 4 3 9 2" xfId="28641"/>
    <cellStyle name="常规 4 3 9 2 2" xfId="28642"/>
    <cellStyle name="常规 4 3 9 2 2 2" xfId="28643"/>
    <cellStyle name="常规 4 3 9 2 2 3" xfId="28644"/>
    <cellStyle name="常规 4 3 9 2 3" xfId="28645"/>
    <cellStyle name="常规 4 3 9 2 4" xfId="28646"/>
    <cellStyle name="常规 4 3 9 5" xfId="28647"/>
    <cellStyle name="汇总 2 7 7 3" xfId="28648"/>
    <cellStyle name="输出 3 2 5 2 2 2" xfId="28649"/>
    <cellStyle name="常规 4 4" xfId="28650"/>
    <cellStyle name="强调文字颜色 1 5 4 3 2" xfId="28651"/>
    <cellStyle name="常规 4 4 10 3" xfId="28652"/>
    <cellStyle name="强调文字颜色 1 5 4 3 3" xfId="28653"/>
    <cellStyle name="常规 4 4 10 4" xfId="28654"/>
    <cellStyle name="常规 4 4 11" xfId="28655"/>
    <cellStyle name="常规 4 4 11 2" xfId="28656"/>
    <cellStyle name="常规 4 4 2" xfId="28657"/>
    <cellStyle name="输出 4 5 4" xfId="28658"/>
    <cellStyle name="常规 4 4 2 10" xfId="28659"/>
    <cellStyle name="常规 4 4 2 11" xfId="28660"/>
    <cellStyle name="常规 4 4 2 12" xfId="28661"/>
    <cellStyle name="常规 4 4 2 2" xfId="28662"/>
    <cellStyle name="输出 4 5 4 2" xfId="28663"/>
    <cellStyle name="常规 4 4 2 2 2" xfId="28664"/>
    <cellStyle name="注释 2 11" xfId="28665"/>
    <cellStyle name="链接单元格 3 3 2 5" xfId="28666"/>
    <cellStyle name="强调文字颜色 3 2 7 3" xfId="28667"/>
    <cellStyle name="常规 4 4 2 2 2 2" xfId="28668"/>
    <cellStyle name="注释 2 11 2" xfId="28669"/>
    <cellStyle name="常规 4 4 2 2 2 2 2" xfId="28670"/>
    <cellStyle name="注释 2 11 2 2" xfId="28671"/>
    <cellStyle name="常规 4 4 2 2 2 2 3" xfId="28672"/>
    <cellStyle name="注释 2 11 2 3" xfId="28673"/>
    <cellStyle name="强调文字颜色 3 2 7 4" xfId="28674"/>
    <cellStyle name="常规 4 4 2 2 2 3" xfId="28675"/>
    <cellStyle name="注释 2 11 3" xfId="28676"/>
    <cellStyle name="常规 4 4 2 2 2 3 2" xfId="28677"/>
    <cellStyle name="注释 2 11 3 2" xfId="28678"/>
    <cellStyle name="常规 4 4 2 2 2 4" xfId="28679"/>
    <cellStyle name="注释 2 11 4" xfId="28680"/>
    <cellStyle name="计算 2 2 3 2 10" xfId="28681"/>
    <cellStyle name="常规 4 4 2 2 3" xfId="28682"/>
    <cellStyle name="注释 2 12" xfId="28683"/>
    <cellStyle name="常规 4 4 2 2 3 2" xfId="28684"/>
    <cellStyle name="注释 2 12 2" xfId="28685"/>
    <cellStyle name="常规 4 4 2 2 3 2 2" xfId="28686"/>
    <cellStyle name="注释 2 12 2 2" xfId="28687"/>
    <cellStyle name="常规 4 4 2 2 3 4" xfId="28688"/>
    <cellStyle name="注释 2 12 4" xfId="28689"/>
    <cellStyle name="好 5 5 3 2" xfId="28690"/>
    <cellStyle name="常规 4 4 2 2 4" xfId="28691"/>
    <cellStyle name="注释 2 13" xfId="28692"/>
    <cellStyle name="常规 4 4 2 2 4 2" xfId="28693"/>
    <cellStyle name="注释 2 13 2" xfId="28694"/>
    <cellStyle name="常规 4 4 2 2 5" xfId="28695"/>
    <cellStyle name="注释 2 14" xfId="28696"/>
    <cellStyle name="常规 4 4 2 2 6" xfId="28697"/>
    <cellStyle name="注释 2 20" xfId="28698"/>
    <cellStyle name="注释 2 15" xfId="28699"/>
    <cellStyle name="常规 4 4 2 3" xfId="28700"/>
    <cellStyle name="常规 4 4 2 3 2 2 2" xfId="28701"/>
    <cellStyle name="常规 4 4 2 3 2 2 3" xfId="28702"/>
    <cellStyle name="常规 4 4 2 3 2 3" xfId="28703"/>
    <cellStyle name="常规 4 4 2 3 2 3 2" xfId="28704"/>
    <cellStyle name="常规 4 4 2 3 2 4" xfId="28705"/>
    <cellStyle name="常规 4 4 2 3 3 2 2" xfId="28706"/>
    <cellStyle name="检查单元格 5 2" xfId="28707"/>
    <cellStyle name="强调文字颜色 5 3 2 3 4 2" xfId="28708"/>
    <cellStyle name="常规 4 4 2 3 3 3" xfId="28709"/>
    <cellStyle name="检查单元格 6" xfId="28710"/>
    <cellStyle name="强调文字颜色 5 3 2 3 5" xfId="28711"/>
    <cellStyle name="常规 4 4 2 3 3 4" xfId="28712"/>
    <cellStyle name="检查单元格 7" xfId="28713"/>
    <cellStyle name="强调文字颜色 5 3 2 3 6" xfId="28714"/>
    <cellStyle name="常规 4 4 2 3 4" xfId="28715"/>
    <cellStyle name="常规 4 4 2 3 5" xfId="28716"/>
    <cellStyle name="常规 4 4 2 4" xfId="28717"/>
    <cellStyle name="输出 5 3 3 2 2 2" xfId="28718"/>
    <cellStyle name="常规 4 4 2 4 2" xfId="28719"/>
    <cellStyle name="常规 4 4 2 4 2 2" xfId="28720"/>
    <cellStyle name="计算 2 5 4 2 2 3" xfId="28721"/>
    <cellStyle name="强调文字颜色 5 3 3 2 4" xfId="28722"/>
    <cellStyle name="常规 4 4 2 4 2 3" xfId="28723"/>
    <cellStyle name="计算 2 5 4 2 2 4" xfId="28724"/>
    <cellStyle name="强调文字颜色 5 3 3 2 5" xfId="28725"/>
    <cellStyle name="常规 4 4 2 4 3" xfId="28726"/>
    <cellStyle name="常规 4 4 2 4 3 2" xfId="28727"/>
    <cellStyle name="常规 4 4 2 4 4" xfId="28728"/>
    <cellStyle name="常规 4 4 2 4 5" xfId="28729"/>
    <cellStyle name="常规 4 4 2 5 2 2" xfId="28730"/>
    <cellStyle name="常规 4 4 2 5 3" xfId="28731"/>
    <cellStyle name="计算 5 2 2 3 2 4" xfId="28732"/>
    <cellStyle name="常规 4 4 2 5 3 2" xfId="28733"/>
    <cellStyle name="常规 4 4 2 5 4" xfId="28734"/>
    <cellStyle name="警告文本 6 3 3 2 2" xfId="28735"/>
    <cellStyle name="汇总 5 3 4 2 2 2" xfId="28736"/>
    <cellStyle name="常规 4 4 2 5 5" xfId="28737"/>
    <cellStyle name="常规 4 4 2 6" xfId="28738"/>
    <cellStyle name="常规 4 4 2 6 2" xfId="28739"/>
    <cellStyle name="常规 4 4 2 6 2 2" xfId="28740"/>
    <cellStyle name="常规 4 4 2 6 3" xfId="28741"/>
    <cellStyle name="常规 4 4 2 6 3 2" xfId="28742"/>
    <cellStyle name="常规 4 4 2 6 4" xfId="28743"/>
    <cellStyle name="常规 6 3 2 3 2 2 2" xfId="28744"/>
    <cellStyle name="注释 2 3 3 9 2 3" xfId="28745"/>
    <cellStyle name="常规 4 4 2 6 5" xfId="28746"/>
    <cellStyle name="常规 6 3 2 3 2 2 3" xfId="28747"/>
    <cellStyle name="注释 2 3 3 9 2 4" xfId="28748"/>
    <cellStyle name="常规 4 4 2 7" xfId="28749"/>
    <cellStyle name="常规 4 4 2 7 2" xfId="28750"/>
    <cellStyle name="注释 3 11" xfId="28751"/>
    <cellStyle name="常规 4 4 2 7 2 2" xfId="28752"/>
    <cellStyle name="常规 4 4 2 7 3" xfId="28753"/>
    <cellStyle name="常规 4 4 2 7 3 2" xfId="28754"/>
    <cellStyle name="常规 4 4 2 7 4" xfId="28755"/>
    <cellStyle name="常规 6 3 2 3 2 3 2" xfId="28756"/>
    <cellStyle name="常规 4 4 2 7 5" xfId="28757"/>
    <cellStyle name="常规 4 4 2 8" xfId="28758"/>
    <cellStyle name="常规 7 2 3 2 2 2" xfId="28759"/>
    <cellStyle name="常规 4 4 2 8 2" xfId="28760"/>
    <cellStyle name="常规 4 4 2 8 3" xfId="28761"/>
    <cellStyle name="常规 4 4 2 9" xfId="28762"/>
    <cellStyle name="检查单元格 4 2 4 2 2" xfId="28763"/>
    <cellStyle name="常规 7 2 3 2 2 3" xfId="28764"/>
    <cellStyle name="常规 4 4 2 9 2" xfId="28765"/>
    <cellStyle name="常规 4 4 3" xfId="28766"/>
    <cellStyle name="输出 4 5 5" xfId="28767"/>
    <cellStyle name="常规 4 4 3 2" xfId="28768"/>
    <cellStyle name="常规 4 4 3 2 2" xfId="28769"/>
    <cellStyle name="链接单元格 4 3 2 5" xfId="28770"/>
    <cellStyle name="输入 2 2 6 7" xfId="28771"/>
    <cellStyle name="强调文字颜色 4 2 7 3" xfId="28772"/>
    <cellStyle name="常规 4 4 3 2 2 2" xfId="28773"/>
    <cellStyle name="强调文字颜色 4 2 7 4" xfId="28774"/>
    <cellStyle name="常规 4 4 3 2 2 3" xfId="28775"/>
    <cellStyle name="常规 4 4 3 2 3" xfId="28776"/>
    <cellStyle name="常规 4 4 3 2 3 2" xfId="28777"/>
    <cellStyle name="常规 4 4 3 2 5" xfId="28778"/>
    <cellStyle name="输入 4 2 2 2" xfId="28779"/>
    <cellStyle name="常规 4 4 3 3" xfId="28780"/>
    <cellStyle name="链接单元格 4 4 2 5" xfId="28781"/>
    <cellStyle name="输出 2 3 9 2 2 3" xfId="28782"/>
    <cellStyle name="常规 4 4 3 3 2 2" xfId="28783"/>
    <cellStyle name="常规 4 4 3 3 4" xfId="28784"/>
    <cellStyle name="常规 4 4 3 4" xfId="28785"/>
    <cellStyle name="汇总 4 2 2 2 5" xfId="28786"/>
    <cellStyle name="常规 4 4 3 4 2" xfId="28787"/>
    <cellStyle name="常规 4 4 3 6" xfId="28788"/>
    <cellStyle name="常规 6 3 2" xfId="28789"/>
    <cellStyle name="强调文字颜色 5 2 7 4" xfId="28790"/>
    <cellStyle name="常规 4 4 4 2 2 3" xfId="28791"/>
    <cellStyle name="输出 6 4 4" xfId="28792"/>
    <cellStyle name="常规 4 4 4 2 5" xfId="28793"/>
    <cellStyle name="输入 4 3 2 2" xfId="28794"/>
    <cellStyle name="常规 4 4 4 3 3" xfId="28795"/>
    <cellStyle name="常规 4 4 4 3 4" xfId="28796"/>
    <cellStyle name="汇总 2 8 2 2 2" xfId="28797"/>
    <cellStyle name="汇总 4 2 3 2 5" xfId="28798"/>
    <cellStyle name="常规 4 4 4 4 2" xfId="28799"/>
    <cellStyle name="常规 4 4 4 5" xfId="28800"/>
    <cellStyle name="汇总 2 8 2 3" xfId="28801"/>
    <cellStyle name="注释 5 2 3 3 6" xfId="28802"/>
    <cellStyle name="常规 4 4 4 6" xfId="28803"/>
    <cellStyle name="汇总 2 8 2 4" xfId="28804"/>
    <cellStyle name="常规 4 4 5 5" xfId="28805"/>
    <cellStyle name="汇总 2 8 3 3" xfId="28806"/>
    <cellStyle name="常规 4 4 6 2 3" xfId="28807"/>
    <cellStyle name="常规 4 4 6 5" xfId="28808"/>
    <cellStyle name="汇总 2 8 4 3" xfId="28809"/>
    <cellStyle name="常规 4 4 6 6" xfId="28810"/>
    <cellStyle name="汇总 2 8 4 4" xfId="28811"/>
    <cellStyle name="注释 2 11 2 2 2" xfId="28812"/>
    <cellStyle name="常规 4 4 7 2 3" xfId="28813"/>
    <cellStyle name="常规 4 4 7 3" xfId="28814"/>
    <cellStyle name="适中 6 5 2 2" xfId="28815"/>
    <cellStyle name="常规 4 4 7 4" xfId="28816"/>
    <cellStyle name="汇总 2 8 5 2" xfId="28817"/>
    <cellStyle name="常规 4 4 7 5" xfId="28818"/>
    <cellStyle name="输入 2 2 2 2 6 2 2 2" xfId="28819"/>
    <cellStyle name="汇总 2 8 5 3" xfId="28820"/>
    <cellStyle name="常规 4 4 8 2 3" xfId="28821"/>
    <cellStyle name="常规 4 4 8 4" xfId="28822"/>
    <cellStyle name="汇总 2 8 6 2" xfId="28823"/>
    <cellStyle name="常规 4 4 8 5" xfId="28824"/>
    <cellStyle name="输入 2 2 2 2 6 2 3 2" xfId="28825"/>
    <cellStyle name="常规 4 4 9 2 3" xfId="28826"/>
    <cellStyle name="常规 4 4 9 2 4" xfId="28827"/>
    <cellStyle name="常规 4 4 9 3" xfId="28828"/>
    <cellStyle name="常规 4 4 9 4" xfId="28829"/>
    <cellStyle name="常规 4 4 9 5" xfId="28830"/>
    <cellStyle name="常规 4 5 10" xfId="28831"/>
    <cellStyle name="常规 4 5 10 2" xfId="28832"/>
    <cellStyle name="常规 4 5 11" xfId="28833"/>
    <cellStyle name="计算 2 5 2 3 2 3 2" xfId="28834"/>
    <cellStyle name="常规 4 5 11 2" xfId="28835"/>
    <cellStyle name="常规 4 5 13" xfId="28836"/>
    <cellStyle name="汇总 2 4 2 6 3 2" xfId="28837"/>
    <cellStyle name="常规 4 5 2" xfId="28838"/>
    <cellStyle name="输出 4 6 4" xfId="28839"/>
    <cellStyle name="常规 4 5 2 10" xfId="28840"/>
    <cellStyle name="常规 4 5 2 10 2" xfId="28841"/>
    <cellStyle name="常规 4 5 2 11" xfId="28842"/>
    <cellStyle name="常规 4 5 2 2" xfId="28843"/>
    <cellStyle name="输出 4 6 4 2" xfId="28844"/>
    <cellStyle name="常规 4 5 2 2 2" xfId="28845"/>
    <cellStyle name="常规 4 5 2 2 2 2" xfId="28846"/>
    <cellStyle name="常规 4 5 2 2 2 2 2" xfId="28847"/>
    <cellStyle name="解释性文本 2 6 4" xfId="28848"/>
    <cellStyle name="解释性文本 5 2 2 2 2" xfId="28849"/>
    <cellStyle name="常规 4 5 2 2 2 2 3" xfId="28850"/>
    <cellStyle name="解释性文本 2 6 5" xfId="28851"/>
    <cellStyle name="常规 4 5 2 2 2 5" xfId="28852"/>
    <cellStyle name="常规 4 5 2 2 3" xfId="28853"/>
    <cellStyle name="注释 2" xfId="28854"/>
    <cellStyle name="常规 4 5 2 2 3 2" xfId="28855"/>
    <cellStyle name="注释 2 2" xfId="28856"/>
    <cellStyle name="常规 4 5 2 2 3 2 2" xfId="28857"/>
    <cellStyle name="解释性文本 3 6 4" xfId="28858"/>
    <cellStyle name="注释 2 2 2" xfId="28859"/>
    <cellStyle name="常规 4 5 2 2 3 3" xfId="28860"/>
    <cellStyle name="注释 2 3" xfId="28861"/>
    <cellStyle name="常规 4 5 2 2 3 4" xfId="28862"/>
    <cellStyle name="注释 2 4" xfId="28863"/>
    <cellStyle name="常规 4 5 2 2 4" xfId="28864"/>
    <cellStyle name="注释 3" xfId="28865"/>
    <cellStyle name="输入 7 2" xfId="28866"/>
    <cellStyle name="计算 2 4 2 2 2 3 2" xfId="28867"/>
    <cellStyle name="常规 4 5 2 2 4 2" xfId="28868"/>
    <cellStyle name="注释 3 2" xfId="28869"/>
    <cellStyle name="输入 7 2 2" xfId="28870"/>
    <cellStyle name="常规 4 5 2 3" xfId="28871"/>
    <cellStyle name="常规 4 5 2 3 2" xfId="28872"/>
    <cellStyle name="解释性文本 5 3 2 2 2" xfId="28873"/>
    <cellStyle name="常规 4 5 2 3 2 2 3" xfId="28874"/>
    <cellStyle name="常规 4 5 2 3 3" xfId="28875"/>
    <cellStyle name="常规 4 5 2 3 3 2 2" xfId="28876"/>
    <cellStyle name="常规 4 5 2 3 3 3" xfId="28877"/>
    <cellStyle name="常规 4 5 2 3 3 4" xfId="28878"/>
    <cellStyle name="常规 4 5 2 3 4" xfId="28879"/>
    <cellStyle name="输入 8 2" xfId="28880"/>
    <cellStyle name="常规 4 5 2 3 4 2" xfId="28881"/>
    <cellStyle name="输入 8 2 2" xfId="28882"/>
    <cellStyle name="常规 4 5 2 4" xfId="28883"/>
    <cellStyle name="常规 4 5 2 4 2" xfId="28884"/>
    <cellStyle name="常规 4 5 2 4 2 2" xfId="28885"/>
    <cellStyle name="计算 2 6 4 2 2 3" xfId="28886"/>
    <cellStyle name="强调文字颜色 6 3 3 2 4" xfId="28887"/>
    <cellStyle name="常规 4 5 2 4 2 3" xfId="28888"/>
    <cellStyle name="计算 2 6 4 2 2 4" xfId="28889"/>
    <cellStyle name="强调文字颜色 6 3 3 2 5" xfId="28890"/>
    <cellStyle name="常规 4 5 2 4 3" xfId="28891"/>
    <cellStyle name="常规 4 5 2 4 3 2" xfId="28892"/>
    <cellStyle name="常规 4 5 2 4 4" xfId="28893"/>
    <cellStyle name="输入 9 2" xfId="28894"/>
    <cellStyle name="常规 4 5 2 5 2" xfId="28895"/>
    <cellStyle name="计算 5 2 3 3 2 3" xfId="28896"/>
    <cellStyle name="汇总 3 3 3 2 2 3" xfId="28897"/>
    <cellStyle name="常规 4 5 2 5 2 2" xfId="28898"/>
    <cellStyle name="计算 2 6 4 3 2 3" xfId="28899"/>
    <cellStyle name="强调文字颜色 6 3 4 2 4" xfId="28900"/>
    <cellStyle name="常规 4 5 2 5 3" xfId="28901"/>
    <cellStyle name="计算 5 2 3 3 2 4" xfId="28902"/>
    <cellStyle name="常规 4 5 2 6" xfId="28903"/>
    <cellStyle name="常规 4 5 2 6 2" xfId="28904"/>
    <cellStyle name="常规 4 5 2 6 2 2" xfId="28905"/>
    <cellStyle name="注释 2 3 11" xfId="28906"/>
    <cellStyle name="常规 4 5 2 6 3" xfId="28907"/>
    <cellStyle name="常规 4 5 2 6 3 2" xfId="28908"/>
    <cellStyle name="常规 4 5 2 6 4" xfId="28909"/>
    <cellStyle name="常规 4 5 2 6 5" xfId="28910"/>
    <cellStyle name="输入 5 7 2" xfId="28911"/>
    <cellStyle name="常规 4 5 2 7" xfId="28912"/>
    <cellStyle name="常规 4 5 2 7 2" xfId="28913"/>
    <cellStyle name="常规 4 5 2 7 2 2" xfId="28914"/>
    <cellStyle name="常规 4 5 2 7 2 3" xfId="28915"/>
    <cellStyle name="常规 4 5 2 7 3" xfId="28916"/>
    <cellStyle name="常规 4 5 2 7 3 2" xfId="28917"/>
    <cellStyle name="常规 4 5 2 7 4" xfId="28918"/>
    <cellStyle name="常规 4 5 2 7 5" xfId="28919"/>
    <cellStyle name="输入 5 8 2" xfId="28920"/>
    <cellStyle name="常规 4 5 2 8" xfId="28921"/>
    <cellStyle name="输出 2 2 2 2 2 2 2" xfId="28922"/>
    <cellStyle name="常规 4 5 2 8 2" xfId="28923"/>
    <cellStyle name="输出 2 2 2 2 2 2 2 2" xfId="28924"/>
    <cellStyle name="常规 4 5 2 8 3" xfId="28925"/>
    <cellStyle name="输出 2 2 2 2 2 2 2 3" xfId="28926"/>
    <cellStyle name="常规 4 5 2 9" xfId="28927"/>
    <cellStyle name="输出 2 2 2 2 2 2 3" xfId="28928"/>
    <cellStyle name="检查单元格 4 2 5 2 2" xfId="28929"/>
    <cellStyle name="常规 4 5 2 9 2" xfId="28930"/>
    <cellStyle name="输出 2 2 2 2 2 2 3 2" xfId="28931"/>
    <cellStyle name="常规 4 5 3" xfId="28932"/>
    <cellStyle name="输出 4 6 5" xfId="28933"/>
    <cellStyle name="常规 4 5 3 2 2" xfId="28934"/>
    <cellStyle name="常规 4 5 3 2 2 2" xfId="28935"/>
    <cellStyle name="常规 4 5 3 2 2 3" xfId="28936"/>
    <cellStyle name="常规 4 5 3 2 3" xfId="28937"/>
    <cellStyle name="常规 4 5 3 2 3 2" xfId="28938"/>
    <cellStyle name="常规 4 5 3 2 4" xfId="28939"/>
    <cellStyle name="计算 2 4 2 2 3 3 2" xfId="28940"/>
    <cellStyle name="常规 4 5 3 3" xfId="28941"/>
    <cellStyle name="常规 4 5 3 3 2" xfId="28942"/>
    <cellStyle name="计算 2 2 2 2 14" xfId="28943"/>
    <cellStyle name="常规 4 5 3 3 2 2" xfId="28944"/>
    <cellStyle name="常规 4 5 3 3 3" xfId="28945"/>
    <cellStyle name="常规 4 5 3 3 4" xfId="28946"/>
    <cellStyle name="汇总 4 3 2 2 5" xfId="28947"/>
    <cellStyle name="常规 4 5 3 4 2" xfId="28948"/>
    <cellStyle name="常规 4 5 3 5" xfId="28949"/>
    <cellStyle name="常规 4 5 3 6" xfId="28950"/>
    <cellStyle name="解释性文本 5 3 5" xfId="28951"/>
    <cellStyle name="常规 4 5 4 2 2 3" xfId="28952"/>
    <cellStyle name="常规 4 5 4 2 3" xfId="28953"/>
    <cellStyle name="解释性文本 5 4 4" xfId="28954"/>
    <cellStyle name="常规 4 5 4 2 3 2" xfId="28955"/>
    <cellStyle name="常规 4 5 4 2 4" xfId="28956"/>
    <cellStyle name="解释性文本 6 3 4" xfId="28957"/>
    <cellStyle name="常规 4 5 4 3 2 2" xfId="28958"/>
    <cellStyle name="常规 4 5 4 3 3" xfId="28959"/>
    <cellStyle name="常规 4 5 4 3 4" xfId="28960"/>
    <cellStyle name="汇总 2 9 2 2 2" xfId="28961"/>
    <cellStyle name="汇总 4 3 3 2 5" xfId="28962"/>
    <cellStyle name="常规 4 5 4 4 2" xfId="28963"/>
    <cellStyle name="常规 4 5 4 5" xfId="28964"/>
    <cellStyle name="汇总 2 9 2 3" xfId="28965"/>
    <cellStyle name="常规 4 5 4 6" xfId="28966"/>
    <cellStyle name="汇总 2 9 2 4" xfId="28967"/>
    <cellStyle name="常规 4 5 5 3" xfId="28968"/>
    <cellStyle name="常规 4 5 5 3 2" xfId="28969"/>
    <cellStyle name="常规 4 5 5 4" xfId="28970"/>
    <cellStyle name="汇总 2 9 3 2" xfId="28971"/>
    <cellStyle name="常规 4 5 5 5" xfId="28972"/>
    <cellStyle name="汇总 2 9 3 3" xfId="28973"/>
    <cellStyle name="常规 4 5 6 2" xfId="28974"/>
    <cellStyle name="常规 4 5 6 2 2" xfId="28975"/>
    <cellStyle name="常规 4 5 6 2 3" xfId="28976"/>
    <cellStyle name="常规 4 5 6 3" xfId="28977"/>
    <cellStyle name="常规 4 5 6 4" xfId="28978"/>
    <cellStyle name="汇总 2 9 4 2" xfId="28979"/>
    <cellStyle name="常规 4 5 6 6" xfId="28980"/>
    <cellStyle name="汇总 2 9 4 4" xfId="28981"/>
    <cellStyle name="注释 2 11 3 2 2" xfId="28982"/>
    <cellStyle name="常规 4 5 7" xfId="28983"/>
    <cellStyle name="常规 4 5 7 2" xfId="28984"/>
    <cellStyle name="常规 4 5 7 2 2" xfId="28985"/>
    <cellStyle name="常规 4 5 7 2 3" xfId="28986"/>
    <cellStyle name="常规 4 5 7 3" xfId="28987"/>
    <cellStyle name="常规 4 5 8" xfId="28988"/>
    <cellStyle name="解释性文本 4 2 3 2" xfId="28989"/>
    <cellStyle name="常规 4 6" xfId="28990"/>
    <cellStyle name="解释性文本 4 2 3 2 2" xfId="28991"/>
    <cellStyle name="常规 4 6 2" xfId="28992"/>
    <cellStyle name="输出 4 7 4" xfId="28993"/>
    <cellStyle name="链接单元格 9" xfId="28994"/>
    <cellStyle name="解释性文本 4 2 3 2 2 2" xfId="28995"/>
    <cellStyle name="常规 4 6 2 2" xfId="28996"/>
    <cellStyle name="链接单元格 9 2" xfId="28997"/>
    <cellStyle name="常规 4 6 2 2 2" xfId="28998"/>
    <cellStyle name="常规 4 6 2 2 3" xfId="28999"/>
    <cellStyle name="常规 4 6 2 2 4" xfId="29000"/>
    <cellStyle name="输出 2 3 11 2" xfId="29001"/>
    <cellStyle name="计算 2 4 2 3 2 3 2" xfId="29002"/>
    <cellStyle name="常规 4 6 2 2 5" xfId="29003"/>
    <cellStyle name="计算 3 3 3 2 2 2" xfId="29004"/>
    <cellStyle name="解释性文本 4 2 3 2 2 3" xfId="29005"/>
    <cellStyle name="常规 4 6 2 3" xfId="29006"/>
    <cellStyle name="常规 4 6 2 3 2" xfId="29007"/>
    <cellStyle name="常规 4 6 2 3 3" xfId="29008"/>
    <cellStyle name="常规 4 6 2 4" xfId="29009"/>
    <cellStyle name="常规 4 6 2 4 2" xfId="29010"/>
    <cellStyle name="常规 4 6 2 5" xfId="29011"/>
    <cellStyle name="解释性文本 4 2 3 2 3" xfId="29012"/>
    <cellStyle name="常规 4 6 3" xfId="29013"/>
    <cellStyle name="解释性文本 4 2 3 2 3 2" xfId="29014"/>
    <cellStyle name="常规 4 6 3 2" xfId="29015"/>
    <cellStyle name="常规 4 6 3 2 2" xfId="29016"/>
    <cellStyle name="常规 4 6 3 2 3" xfId="29017"/>
    <cellStyle name="常规 4 6 3 2 4" xfId="29018"/>
    <cellStyle name="计算 2 4 2 3 3 3 2" xfId="29019"/>
    <cellStyle name="常规 4 6 3 2 5" xfId="29020"/>
    <cellStyle name="输入 6 2 2 2" xfId="29021"/>
    <cellStyle name="常规 4 6 3 3 3" xfId="29022"/>
    <cellStyle name="常规 4 6 4 2 3" xfId="29023"/>
    <cellStyle name="常规 4 6 4 5" xfId="29024"/>
    <cellStyle name="常规 4 6 5 3" xfId="29025"/>
    <cellStyle name="常规 4 6 6 2" xfId="29026"/>
    <cellStyle name="检查单元格 3 2 2 2 4" xfId="29027"/>
    <cellStyle name="常规 4 6 8" xfId="29028"/>
    <cellStyle name="解释性文本 4 2 3 3 2 2" xfId="29029"/>
    <cellStyle name="常规 4 7 2 2" xfId="29030"/>
    <cellStyle name="计算 2 2 2 2 2 3 4" xfId="29031"/>
    <cellStyle name="常规 4 7 2 2 2" xfId="29032"/>
    <cellStyle name="常规 4 7 2 2 3" xfId="29033"/>
    <cellStyle name="解释性文本 3 6 2" xfId="29034"/>
    <cellStyle name="计算 2 2 2 2 2 3 5" xfId="29035"/>
    <cellStyle name="常规 4 7 2 3" xfId="29036"/>
    <cellStyle name="常规 8 11 2" xfId="29037"/>
    <cellStyle name="计算 2 2 2 2 2 4 4" xfId="29038"/>
    <cellStyle name="常规 4 7 2 3 2" xfId="29039"/>
    <cellStyle name="常规 4 7 2 4" xfId="29040"/>
    <cellStyle name="常规 4 7 2 5" xfId="29041"/>
    <cellStyle name="解释性文本 4 2 3 3 3" xfId="29042"/>
    <cellStyle name="常规 4 7 3" xfId="29043"/>
    <cellStyle name="常规 4 7 3 2" xfId="29044"/>
    <cellStyle name="常规 4 7 3 3" xfId="29045"/>
    <cellStyle name="计算 2 3 2 10 2 2" xfId="29046"/>
    <cellStyle name="解释性文本 4 2 3 4" xfId="29047"/>
    <cellStyle name="常规 4 8" xfId="29048"/>
    <cellStyle name="解释性文本 4 2 3 4 2" xfId="29049"/>
    <cellStyle name="常规 4 8 2" xfId="29050"/>
    <cellStyle name="常规 4 8 2 2" xfId="29051"/>
    <cellStyle name="计算 2 14 5" xfId="29052"/>
    <cellStyle name="常规 4 8 3" xfId="29053"/>
    <cellStyle name="常规 4 8 3 2" xfId="29054"/>
    <cellStyle name="计算 2 15 5" xfId="29055"/>
    <cellStyle name="常规 4 8 3 2 2" xfId="29056"/>
    <cellStyle name="常规 4 8 3 2 2 2" xfId="29057"/>
    <cellStyle name="常规 4 8 3 2 2 2 2" xfId="29058"/>
    <cellStyle name="常规 4 8 3 2 2 3" xfId="29059"/>
    <cellStyle name="常规 4 8 3 2 3" xfId="29060"/>
    <cellStyle name="常规 4 8 3 2 3 2" xfId="29061"/>
    <cellStyle name="好 6 2 5" xfId="29062"/>
    <cellStyle name="常规 4 8 3 2 3 3" xfId="29063"/>
    <cellStyle name="好 6 2 6" xfId="29064"/>
    <cellStyle name="常规 4 8 3 2 4 2" xfId="29065"/>
    <cellStyle name="好 6 3 5" xfId="29066"/>
    <cellStyle name="常规 4 8 3 2 5" xfId="29067"/>
    <cellStyle name="常规 4 8 3 2 6" xfId="29068"/>
    <cellStyle name="常规 4 8 3 3" xfId="29069"/>
    <cellStyle name="计算 2 15 6" xfId="29070"/>
    <cellStyle name="常规 4 8 3 4" xfId="29071"/>
    <cellStyle name="常规 4 8 3 5" xfId="29072"/>
    <cellStyle name="常规 4 8 3 6" xfId="29073"/>
    <cellStyle name="解释性文本 4 2 3 5" xfId="29074"/>
    <cellStyle name="常规 9 8 2 2" xfId="29075"/>
    <cellStyle name="常规 4 9" xfId="29076"/>
    <cellStyle name="常规 9 8 2 2 2" xfId="29077"/>
    <cellStyle name="常规 4 9 2" xfId="29078"/>
    <cellStyle name="常规 4 9 2 2" xfId="29079"/>
    <cellStyle name="常规 9 8 2 2 3" xfId="29080"/>
    <cellStyle name="常规 4 9 3" xfId="29081"/>
    <cellStyle name="常规 4 9 3 2" xfId="29082"/>
    <cellStyle name="常规 45" xfId="29083"/>
    <cellStyle name="常规 50" xfId="29084"/>
    <cellStyle name="常规 45 2" xfId="29085"/>
    <cellStyle name="常规 50 2" xfId="29086"/>
    <cellStyle name="常规 46 2" xfId="29087"/>
    <cellStyle name="常规 51 2" xfId="29088"/>
    <cellStyle name="输出 6 4 2 3" xfId="29089"/>
    <cellStyle name="常规 47" xfId="29090"/>
    <cellStyle name="常规 52" xfId="29091"/>
    <cellStyle name="常规 47 2" xfId="29092"/>
    <cellStyle name="常规 52 2" xfId="29093"/>
    <cellStyle name="常规 48" xfId="29094"/>
    <cellStyle name="常规 53" xfId="29095"/>
    <cellStyle name="常规 6 3 2 3" xfId="29096"/>
    <cellStyle name="常规 48 2" xfId="29097"/>
    <cellStyle name="常规 53 2" xfId="29098"/>
    <cellStyle name="常规 49" xfId="29099"/>
    <cellStyle name="常规 54" xfId="29100"/>
    <cellStyle name="常规 6 3 3 3" xfId="29101"/>
    <cellStyle name="常规 49 2" xfId="29102"/>
    <cellStyle name="常规 54 2" xfId="29103"/>
    <cellStyle name="常规 5" xfId="29104"/>
    <cellStyle name="常规 5 10" xfId="29105"/>
    <cellStyle name="常规 5 10 2" xfId="29106"/>
    <cellStyle name="常规 5 10 2 2" xfId="29107"/>
    <cellStyle name="警告文本 5 3 3 4" xfId="29108"/>
    <cellStyle name="常规 5 10 3" xfId="29109"/>
    <cellStyle name="常规 5 10 4" xfId="29110"/>
    <cellStyle name="常规 5 11" xfId="29111"/>
    <cellStyle name="常规 5 11 2" xfId="29112"/>
    <cellStyle name="常规 5 11 2 2" xfId="29113"/>
    <cellStyle name="警告文本 5 4 3 4" xfId="29114"/>
    <cellStyle name="常规 5 11 2 2 2" xfId="29115"/>
    <cellStyle name="常规 5 11 2 2 3" xfId="29116"/>
    <cellStyle name="常规 5 11 3" xfId="29117"/>
    <cellStyle name="常规 5 11 3 2" xfId="29118"/>
    <cellStyle name="常规 5 11 3 3" xfId="29119"/>
    <cellStyle name="注释 5 2 2 4 2" xfId="29120"/>
    <cellStyle name="强调文字颜色 3 5 2 2 2 2 2" xfId="29121"/>
    <cellStyle name="常规 5 11 4" xfId="29122"/>
    <cellStyle name="强调文字颜色 3 5 2 2 2 2 3" xfId="29123"/>
    <cellStyle name="常规 5 11 5" xfId="29124"/>
    <cellStyle name="常规 5 12 2" xfId="29125"/>
    <cellStyle name="汇总 2 2 4 5 2" xfId="29126"/>
    <cellStyle name="链接单元格 2 3 2 2 2 3" xfId="29127"/>
    <cellStyle name="常规 5 13" xfId="29128"/>
    <cellStyle name="输入 2 4 2 5 2 2" xfId="29129"/>
    <cellStyle name="常规 5 14" xfId="29130"/>
    <cellStyle name="输入 2 4 2 5 2 3" xfId="29131"/>
    <cellStyle name="汇总 2 2 4 5 3" xfId="29132"/>
    <cellStyle name="常规 5 2" xfId="29133"/>
    <cellStyle name="常规 5 2 11 2" xfId="29134"/>
    <cellStyle name="常规 5 2 13" xfId="29135"/>
    <cellStyle name="汇总 4 2 4 5 2" xfId="29136"/>
    <cellStyle name="常规 5 2 2" xfId="29137"/>
    <cellStyle name="输出 5 3 4" xfId="29138"/>
    <cellStyle name="常规 5 2 2 2" xfId="29139"/>
    <cellStyle name="输出 5 3 4 2" xfId="29140"/>
    <cellStyle name="常规 5 2 2 2 2" xfId="29141"/>
    <cellStyle name="输出 5 3 4 2 2" xfId="29142"/>
    <cellStyle name="常规 5 4 2 4" xfId="29143"/>
    <cellStyle name="常规 5 2 2 2 2 2" xfId="29144"/>
    <cellStyle name="常规 5 4 2 4 2" xfId="29145"/>
    <cellStyle name="常规 5 2 2 2 2 2 2" xfId="29146"/>
    <cellStyle name="常规 5 4 2 4 3" xfId="29147"/>
    <cellStyle name="常规 5 2 2 2 2 2 3" xfId="29148"/>
    <cellStyle name="常规 5 4 2 5 2" xfId="29149"/>
    <cellStyle name="常规 5 2 2 2 2 3 2" xfId="29150"/>
    <cellStyle name="汇总 3 4 2 2 2 3" xfId="29151"/>
    <cellStyle name="常规 5 4 2 6" xfId="29152"/>
    <cellStyle name="常规 5 2 2 2 2 4" xfId="29153"/>
    <cellStyle name="常规 5 4 2 7" xfId="29154"/>
    <cellStyle name="常规 5 2 2 2 2 5" xfId="29155"/>
    <cellStyle name="常规 5 2 2 2 3" xfId="29156"/>
    <cellStyle name="常规 5 4 3 4" xfId="29157"/>
    <cellStyle name="常规 5 2 2 2 3 2" xfId="29158"/>
    <cellStyle name="汇总 5 2 2 2 5" xfId="29159"/>
    <cellStyle name="常规 5 4 3 4 2" xfId="29160"/>
    <cellStyle name="常规 5 2 2 2 3 2 2" xfId="29161"/>
    <cellStyle name="常规 5 4 3 6" xfId="29162"/>
    <cellStyle name="常规 5 2 2 2 3 4" xfId="29163"/>
    <cellStyle name="常规 5 2 2 2 4" xfId="29164"/>
    <cellStyle name="汇总 3 8 2" xfId="29165"/>
    <cellStyle name="常规 5 2 2 2 5" xfId="29166"/>
    <cellStyle name="汇总 3 8 3" xfId="29167"/>
    <cellStyle name="常规 5 2 2 2 6" xfId="29168"/>
    <cellStyle name="常规 5 2 2 3" xfId="29169"/>
    <cellStyle name="输出 5 3 4 3" xfId="29170"/>
    <cellStyle name="计算 2 3 2 9 2 4" xfId="29171"/>
    <cellStyle name="常规 5 2 2 3 2" xfId="29172"/>
    <cellStyle name="常规 5 5 2 4" xfId="29173"/>
    <cellStyle name="常规 5 2 2 3 2 2" xfId="29174"/>
    <cellStyle name="常规 5 5 2 5" xfId="29175"/>
    <cellStyle name="常规 5 2 2 3 2 3" xfId="29176"/>
    <cellStyle name="常规 5 2 2 4" xfId="29177"/>
    <cellStyle name="输出 5 3 4 4" xfId="29178"/>
    <cellStyle name="常规 5 2 2 4 2" xfId="29179"/>
    <cellStyle name="常规 5 6 2 4" xfId="29180"/>
    <cellStyle name="常规 5 2 2 4 2 2" xfId="29181"/>
    <cellStyle name="常规 5 2 2 4 3" xfId="29182"/>
    <cellStyle name="常规 5 2 2 5" xfId="29183"/>
    <cellStyle name="常规 5 2 2 5 2" xfId="29184"/>
    <cellStyle name="常规 5 2 3" xfId="29185"/>
    <cellStyle name="输出 5 3 5" xfId="29186"/>
    <cellStyle name="常规 5 2 3 2" xfId="29187"/>
    <cellStyle name="输出 5 3 5 2" xfId="29188"/>
    <cellStyle name="常规 5 2 3 2 2" xfId="29189"/>
    <cellStyle name="常规 6 4 2 4" xfId="29190"/>
    <cellStyle name="常规 5 2 3 2 2 2" xfId="29191"/>
    <cellStyle name="常规 6 4 2 5" xfId="29192"/>
    <cellStyle name="常规 5 2 3 2 2 3" xfId="29193"/>
    <cellStyle name="常规 5 2 3 2 3" xfId="29194"/>
    <cellStyle name="常规 6 4 3 4" xfId="29195"/>
    <cellStyle name="常规 5 2 3 2 3 2" xfId="29196"/>
    <cellStyle name="常规 5 2 3 2 4" xfId="29197"/>
    <cellStyle name="汇总 4 8 2" xfId="29198"/>
    <cellStyle name="常规 5 2 3 2 5" xfId="29199"/>
    <cellStyle name="汇总 4 8 3" xfId="29200"/>
    <cellStyle name="常规 5 2 3 3" xfId="29201"/>
    <cellStyle name="常规 5 2 3 3 2" xfId="29202"/>
    <cellStyle name="常规 5 2 3 3 3" xfId="29203"/>
    <cellStyle name="常规 5 2 3 4" xfId="29204"/>
    <cellStyle name="常规 5 2 3 4 2" xfId="29205"/>
    <cellStyle name="常规 5 2 4" xfId="29206"/>
    <cellStyle name="输出 5 3 6" xfId="29207"/>
    <cellStyle name="常规 5 2 4 2" xfId="29208"/>
    <cellStyle name="输出 5 3 6 2" xfId="29209"/>
    <cellStyle name="常规 5 2 4 2 2" xfId="29210"/>
    <cellStyle name="常规 5 2 4 2 3" xfId="29211"/>
    <cellStyle name="常规 5 2 4 3" xfId="29212"/>
    <cellStyle name="输出 2 3 3 3 2 2 2" xfId="29213"/>
    <cellStyle name="计算 5 5 2 2" xfId="29214"/>
    <cellStyle name="常规 5 2 4 3 2" xfId="29215"/>
    <cellStyle name="计算 5 5 2 2 2" xfId="29216"/>
    <cellStyle name="常规 5 2 4 4" xfId="29217"/>
    <cellStyle name="计算 5 5 2 3" xfId="29218"/>
    <cellStyle name="汇总 3 6 2 2" xfId="29219"/>
    <cellStyle name="常规 5 2 5" xfId="29220"/>
    <cellStyle name="计算 2 2 2 2 7 3 2" xfId="29221"/>
    <cellStyle name="输出 5 3 7" xfId="29222"/>
    <cellStyle name="常规 5 2 5 2" xfId="29223"/>
    <cellStyle name="常规 5 2 5 2 2" xfId="29224"/>
    <cellStyle name="常规 5 2 5 2 3" xfId="29225"/>
    <cellStyle name="常规 5 2 5 3" xfId="29226"/>
    <cellStyle name="计算 5 5 3 2" xfId="29227"/>
    <cellStyle name="常规 5 2 5 3 2" xfId="29228"/>
    <cellStyle name="常规 5 2 5 4" xfId="29229"/>
    <cellStyle name="汇总 3 6 3 2" xfId="29230"/>
    <cellStyle name="常规 5 2 5 5" xfId="29231"/>
    <cellStyle name="汇总 3 6 3 3" xfId="29232"/>
    <cellStyle name="常规 5 2 6" xfId="29233"/>
    <cellStyle name="输出 5 3 8" xfId="29234"/>
    <cellStyle name="常规 5 2 6 2" xfId="29235"/>
    <cellStyle name="常规 5 2 6 2 2" xfId="29236"/>
    <cellStyle name="常规 5 2 6 2 3" xfId="29237"/>
    <cellStyle name="常规 5 2 6 3" xfId="29238"/>
    <cellStyle name="强调文字颜色 3 4 2 2 2 2" xfId="29239"/>
    <cellStyle name="计算 5 5 4 2" xfId="29240"/>
    <cellStyle name="常规 5 2 6 3 2" xfId="29241"/>
    <cellStyle name="强调文字颜色 3 4 2 2 2 2 2" xfId="29242"/>
    <cellStyle name="常规 5 2 6 4" xfId="29243"/>
    <cellStyle name="强调文字颜色 3 4 2 2 2 3" xfId="29244"/>
    <cellStyle name="汇总 3 6 4 2" xfId="29245"/>
    <cellStyle name="常规 5 2 6 5" xfId="29246"/>
    <cellStyle name="强调文字颜色 3 4 2 2 2 4" xfId="29247"/>
    <cellStyle name="常规 5 2 7" xfId="29248"/>
    <cellStyle name="常规 5 2 7 2" xfId="29249"/>
    <cellStyle name="常规 5 2 7 2 2" xfId="29250"/>
    <cellStyle name="常规 5 2 7 2 3" xfId="29251"/>
    <cellStyle name="常规 5 2 7 3" xfId="29252"/>
    <cellStyle name="强调文字颜色 3 4 2 2 3 2" xfId="29253"/>
    <cellStyle name="适中 7 3 2 2" xfId="29254"/>
    <cellStyle name="常规 5 2 7 3 2" xfId="29255"/>
    <cellStyle name="强调文字颜色 3 4 2 2 3 2 2" xfId="29256"/>
    <cellStyle name="常规 5 2 7 4" xfId="29257"/>
    <cellStyle name="强调文字颜色 3 4 2 2 3 3" xfId="29258"/>
    <cellStyle name="汇总 3 6 5 2" xfId="29259"/>
    <cellStyle name="常规 5 2 7 5" xfId="29260"/>
    <cellStyle name="强调文字颜色 3 4 2 2 3 4" xfId="29261"/>
    <cellStyle name="常规 5 2 8" xfId="29262"/>
    <cellStyle name="常规 5 2 8 2" xfId="29263"/>
    <cellStyle name="常规 5 2 8 2 2 2" xfId="29264"/>
    <cellStyle name="常规 5 2 8 2 2 3" xfId="29265"/>
    <cellStyle name="常规 5 2 8 2 3" xfId="29266"/>
    <cellStyle name="常规 5 2 8 2 4" xfId="29267"/>
    <cellStyle name="常规 5 2 8 3" xfId="29268"/>
    <cellStyle name="强调文字颜色 3 4 2 2 4 2" xfId="29269"/>
    <cellStyle name="常规 5 2 8 3 3" xfId="29270"/>
    <cellStyle name="常规 5 2 8 4" xfId="29271"/>
    <cellStyle name="强调文字颜色 6 2 2 2 2 2 2" xfId="29272"/>
    <cellStyle name="常规 5 2 8 5" xfId="29273"/>
    <cellStyle name="强调文字颜色 6 2 2 2 2 2 3" xfId="29274"/>
    <cellStyle name="常规 5 2 9" xfId="29275"/>
    <cellStyle name="常规 5 2 9 2" xfId="29276"/>
    <cellStyle name="常规 5 3" xfId="29277"/>
    <cellStyle name="输出 5 4 4" xfId="29278"/>
    <cellStyle name="链接单元格 5 2 2 6" xfId="29279"/>
    <cellStyle name="常规 5 3 2" xfId="29280"/>
    <cellStyle name="常规 5 3 2 2" xfId="29281"/>
    <cellStyle name="输出 5 4 4 2" xfId="29282"/>
    <cellStyle name="常规 5 3 2 2 2" xfId="29283"/>
    <cellStyle name="输出 5 4 4 2 2" xfId="29284"/>
    <cellStyle name="常规 5 3 2 2 2 2 2" xfId="29285"/>
    <cellStyle name="常规 5 3 2 2 2 2 3" xfId="29286"/>
    <cellStyle name="常规 5 3 2 2 2 3 2" xfId="29287"/>
    <cellStyle name="计算 2 2 9 2 4" xfId="29288"/>
    <cellStyle name="汇总 4 4 2 2 2 3" xfId="29289"/>
    <cellStyle name="常规 5 3 2 2 2 4" xfId="29290"/>
    <cellStyle name="常规 5 3 2 2 2 5" xfId="29291"/>
    <cellStyle name="常规 5 3 2 2 3" xfId="29292"/>
    <cellStyle name="常规 5 3 2 2 3 2" xfId="29293"/>
    <cellStyle name="常规 5 3 2 2 3 2 2" xfId="29294"/>
    <cellStyle name="常规 5 3 2 2 3 4" xfId="29295"/>
    <cellStyle name="常规 5 3 2 2 4" xfId="29296"/>
    <cellStyle name="常规 5 3 2 2 5" xfId="29297"/>
    <cellStyle name="常规 5 3 2 2 6" xfId="29298"/>
    <cellStyle name="常规 5 3 2 3" xfId="29299"/>
    <cellStyle name="输出 5 4 4 3" xfId="29300"/>
    <cellStyle name="常规 5 3 2 3 2" xfId="29301"/>
    <cellStyle name="常规 5 3 2 3 2 2" xfId="29302"/>
    <cellStyle name="常规 5 3 2 3 2 3" xfId="29303"/>
    <cellStyle name="常规 5 3 2 3 3 2" xfId="29304"/>
    <cellStyle name="常规 5 3 2 4" xfId="29305"/>
    <cellStyle name="输出 5 4 4 4" xfId="29306"/>
    <cellStyle name="常规 5 3 2 4 2" xfId="29307"/>
    <cellStyle name="常规 5 3 2 4 2 2" xfId="29308"/>
    <cellStyle name="常规 5 3 2 4 3" xfId="29309"/>
    <cellStyle name="常规 5 3 2 5" xfId="29310"/>
    <cellStyle name="常规 5 3 2 5 2" xfId="29311"/>
    <cellStyle name="常规 5 3 2 6" xfId="29312"/>
    <cellStyle name="常规 5 3 2 7" xfId="29313"/>
    <cellStyle name="常规 5 3 3" xfId="29314"/>
    <cellStyle name="输出 5 4 5" xfId="29315"/>
    <cellStyle name="输出 2 2 3 2 4 3 2 2 2" xfId="29316"/>
    <cellStyle name="常规 5 3 3 2" xfId="29317"/>
    <cellStyle name="输出 5 4 5 2" xfId="29318"/>
    <cellStyle name="常规 5 3 3 2 2" xfId="29319"/>
    <cellStyle name="常规 5 3 3 2 2 2" xfId="29320"/>
    <cellStyle name="输出 2 3 2 8 5" xfId="29321"/>
    <cellStyle name="输出 2 11 2 2 4" xfId="29322"/>
    <cellStyle name="常规 5 3 3 2 2 3" xfId="29323"/>
    <cellStyle name="常规 5 3 3 2 3" xfId="29324"/>
    <cellStyle name="常规 5 3 3 2 3 2" xfId="29325"/>
    <cellStyle name="输出 2 3 2 9 5" xfId="29326"/>
    <cellStyle name="常规 5 3 3 2 4" xfId="29327"/>
    <cellStyle name="常规 5 3 3 2 5" xfId="29328"/>
    <cellStyle name="常规 5 3 3 3" xfId="29329"/>
    <cellStyle name="常规 5 3 3 3 2" xfId="29330"/>
    <cellStyle name="常规 5 3 3 3 2 2" xfId="29331"/>
    <cellStyle name="常规 5 3 3 3 3" xfId="29332"/>
    <cellStyle name="常规 5 3 3 4" xfId="29333"/>
    <cellStyle name="常规 5 3 3 4 2" xfId="29334"/>
    <cellStyle name="常规 5 3 3 6" xfId="29335"/>
    <cellStyle name="常规 5 3 4 5" xfId="29336"/>
    <cellStyle name="计算 5 6 2 4" xfId="29337"/>
    <cellStyle name="汇总 3 7 2 3" xfId="29338"/>
    <cellStyle name="常规 5 3 5 2 2 3" xfId="29339"/>
    <cellStyle name="常规 5 3 5 3 3" xfId="29340"/>
    <cellStyle name="常规 5 3 5 4 2" xfId="29341"/>
    <cellStyle name="常规 5 3 5 5" xfId="29342"/>
    <cellStyle name="常规 5 3 6 2 3" xfId="29343"/>
    <cellStyle name="常规 5 3 9" xfId="29344"/>
    <cellStyle name="输出 5 5 4" xfId="29345"/>
    <cellStyle name="链接单元格 5 2 3 6" xfId="29346"/>
    <cellStyle name="常规 5 4 2" xfId="29347"/>
    <cellStyle name="常规 5 4 2 2" xfId="29348"/>
    <cellStyle name="输出 5 5 4 2" xfId="29349"/>
    <cellStyle name="常规 5 4 2 2 2" xfId="29350"/>
    <cellStyle name="常规 5 4 2 2 2 2" xfId="29351"/>
    <cellStyle name="检查单元格 2 3 6 2" xfId="29352"/>
    <cellStyle name="常规 5 4 2 2 2 3" xfId="29353"/>
    <cellStyle name="常规 5 4 2 2 2 4" xfId="29354"/>
    <cellStyle name="常规 5 4 2 2 3 3" xfId="29355"/>
    <cellStyle name="输出 2 6 3 2 2" xfId="29356"/>
    <cellStyle name="常规 5 4 2 2 3 4" xfId="29357"/>
    <cellStyle name="常规 5 4 2 2 4" xfId="29358"/>
    <cellStyle name="常规 5 4 2 2 4 2" xfId="29359"/>
    <cellStyle name="常规 5 4 2 2 5" xfId="29360"/>
    <cellStyle name="常规 5 4 2 2 6" xfId="29361"/>
    <cellStyle name="常规 5 4 2 3" xfId="29362"/>
    <cellStyle name="常规 5 4 2 3 2 2" xfId="29363"/>
    <cellStyle name="常规 5 4 2 3 2 3" xfId="29364"/>
    <cellStyle name="常规 5 4 2 3 3 2" xfId="29365"/>
    <cellStyle name="常规 5 4 3" xfId="29366"/>
    <cellStyle name="输出 5 5 5" xfId="29367"/>
    <cellStyle name="汇总 2 2 5 2 2 2 2 3" xfId="29368"/>
    <cellStyle name="常规 5 4 3 2" xfId="29369"/>
    <cellStyle name="常规 5 4 3 2 2" xfId="29370"/>
    <cellStyle name="常规 5 4 3 2 2 2" xfId="29371"/>
    <cellStyle name="常规 5 4 3 2 2 3" xfId="29372"/>
    <cellStyle name="常规 5 4 3 2 3 2" xfId="29373"/>
    <cellStyle name="常规 5 4 3 3" xfId="29374"/>
    <cellStyle name="常规 5 4 4 2 3" xfId="29375"/>
    <cellStyle name="常规 5 4 5 3" xfId="29376"/>
    <cellStyle name="汇总 2 2 4 2 3 3 3 2 2" xfId="29377"/>
    <cellStyle name="常规 5 4 5 4" xfId="29378"/>
    <cellStyle name="常规 5 4 6 2" xfId="29379"/>
    <cellStyle name="常规 5 4 7" xfId="29380"/>
    <cellStyle name="常规 5 4 8" xfId="29381"/>
    <cellStyle name="常规 5 5" xfId="29382"/>
    <cellStyle name="常规 5 5 2" xfId="29383"/>
    <cellStyle name="输出 5 6 4" xfId="29384"/>
    <cellStyle name="常规 5 5 2 2" xfId="29385"/>
    <cellStyle name="输出 5 6 4 2" xfId="29386"/>
    <cellStyle name="常规 5 5 2 2 2" xfId="29387"/>
    <cellStyle name="常规 5 5 2 2 2 2" xfId="29388"/>
    <cellStyle name="常规 5 5 2 2 2 3" xfId="29389"/>
    <cellStyle name="常规 5 5 2 2 3" xfId="29390"/>
    <cellStyle name="常规 5 5 2 2 3 2" xfId="29391"/>
    <cellStyle name="常规 5 5 2 2 4" xfId="29392"/>
    <cellStyle name="常规 5 5 2 2 5" xfId="29393"/>
    <cellStyle name="常规 5 5 2 3" xfId="29394"/>
    <cellStyle name="常规 5 5 2 3 2" xfId="29395"/>
    <cellStyle name="常规 5 5 2 3 3" xfId="29396"/>
    <cellStyle name="常规 5 5 2 4 2" xfId="29397"/>
    <cellStyle name="常规 5 5 2 6" xfId="29398"/>
    <cellStyle name="常规 5 5 3 2 2 2" xfId="29399"/>
    <cellStyle name="常规 5 5 3 2 2 3" xfId="29400"/>
    <cellStyle name="常规 5 5 3 2 3" xfId="29401"/>
    <cellStyle name="输入 2 2 3 2 2 2 3 2" xfId="29402"/>
    <cellStyle name="常规 5 5 3 2 3 2" xfId="29403"/>
    <cellStyle name="常规 5 5 3 3 2" xfId="29404"/>
    <cellStyle name="常规 5 5 3 3 3" xfId="29405"/>
    <cellStyle name="汇总 5 3 2 2 5" xfId="29406"/>
    <cellStyle name="常规 5 5 3 4 2" xfId="29407"/>
    <cellStyle name="常规 5 5 3 6" xfId="29408"/>
    <cellStyle name="常规 5 5 4 2 3" xfId="29409"/>
    <cellStyle name="输入 2 2 3 2 2 3 3 2" xfId="29410"/>
    <cellStyle name="常规 5 5 5 3" xfId="29411"/>
    <cellStyle name="常规 5 5 6 2" xfId="29412"/>
    <cellStyle name="解释性文本 4 2 4 2" xfId="29413"/>
    <cellStyle name="常规 5 6" xfId="29414"/>
    <cellStyle name="解释性文本 4 2 4 2 2" xfId="29415"/>
    <cellStyle name="常规 5 6 2" xfId="29416"/>
    <cellStyle name="输出 5 7 4" xfId="29417"/>
    <cellStyle name="常规 5 6 2 2" xfId="29418"/>
    <cellStyle name="常规 5 6 2 2 3" xfId="29419"/>
    <cellStyle name="强调文字颜色 2 2 2 2 4 5" xfId="29420"/>
    <cellStyle name="常规 5 6 2 3" xfId="29421"/>
    <cellStyle name="常规 7 2 2 5 2" xfId="29422"/>
    <cellStyle name="常规 5 6 2 5" xfId="29423"/>
    <cellStyle name="常规 5 6 3 3" xfId="29424"/>
    <cellStyle name="解释性文本 4 2 4 3" xfId="29425"/>
    <cellStyle name="常规 5 7" xfId="29426"/>
    <cellStyle name="解释性文本 4 2 4 3 2" xfId="29427"/>
    <cellStyle name="常规 5 7 2" xfId="29428"/>
    <cellStyle name="常规 5 7 2 2" xfId="29429"/>
    <cellStyle name="常规 5 7 2 3" xfId="29430"/>
    <cellStyle name="常规 5 7 3 2" xfId="29431"/>
    <cellStyle name="常规 5 8 2" xfId="29432"/>
    <cellStyle name="常规 5 8 2 2" xfId="29433"/>
    <cellStyle name="常规 5 8 3" xfId="29434"/>
    <cellStyle name="常规 5 8 3 2" xfId="29435"/>
    <cellStyle name="常规 5 8 6" xfId="29436"/>
    <cellStyle name="解释性文本 4 2 4 5" xfId="29437"/>
    <cellStyle name="常规 9 8 3 2" xfId="29438"/>
    <cellStyle name="常规 5 9" xfId="29439"/>
    <cellStyle name="常规 5 9 2" xfId="29440"/>
    <cellStyle name="常规 5 9 2 2" xfId="29441"/>
    <cellStyle name="常规 5 9 2 3" xfId="29442"/>
    <cellStyle name="常规 5 9 3" xfId="29443"/>
    <cellStyle name="常规 5 9 3 2" xfId="29444"/>
    <cellStyle name="常规 55" xfId="29445"/>
    <cellStyle name="常规 60" xfId="29446"/>
    <cellStyle name="计算 6 6 2" xfId="29447"/>
    <cellStyle name="常规 56" xfId="29448"/>
    <cellStyle name="常规 61" xfId="29449"/>
    <cellStyle name="计算 6 6 3" xfId="29450"/>
    <cellStyle name="汇总 2 2 4 2 3 4 2 2" xfId="29451"/>
    <cellStyle name="计算 2 3 5 2 3 2" xfId="29452"/>
    <cellStyle name="常规 58" xfId="29453"/>
    <cellStyle name="强调文字颜色 3 4 3 3 3" xfId="29454"/>
    <cellStyle name="常规 59" xfId="29455"/>
    <cellStyle name="强调文字颜色 3 4 3 3 4" xfId="29456"/>
    <cellStyle name="常规 6" xfId="29457"/>
    <cellStyle name="常规 6 10 2" xfId="29458"/>
    <cellStyle name="常规 6 10 2 2" xfId="29459"/>
    <cellStyle name="常规 6 10 2 3" xfId="29460"/>
    <cellStyle name="检查单元格 2 7 2" xfId="29461"/>
    <cellStyle name="常规 6 10 3 2" xfId="29462"/>
    <cellStyle name="常规 6 10 3 3" xfId="29463"/>
    <cellStyle name="检查单元格 2 8 2" xfId="29464"/>
    <cellStyle name="常规 6 10 4" xfId="29465"/>
    <cellStyle name="常规 6 11" xfId="29466"/>
    <cellStyle name="注释 2 2 10 5" xfId="29467"/>
    <cellStyle name="常规 6 2 10" xfId="29468"/>
    <cellStyle name="计算 6 2 2 3" xfId="29469"/>
    <cellStyle name="汇总 4 3 2 2" xfId="29470"/>
    <cellStyle name="常规 6 2 11" xfId="29471"/>
    <cellStyle name="计算 6 2 2 4" xfId="29472"/>
    <cellStyle name="汇总 4 3 2 3" xfId="29473"/>
    <cellStyle name="常规 6 2 2" xfId="29474"/>
    <cellStyle name="强调文字颜色 5 2 6 4" xfId="29475"/>
    <cellStyle name="输出 6 3 4" xfId="29476"/>
    <cellStyle name="常规 6 2 2 2" xfId="29477"/>
    <cellStyle name="输出 6 3 4 2" xfId="29478"/>
    <cellStyle name="常规 6 2 2 2 2" xfId="29479"/>
    <cellStyle name="输出 6 3 4 2 2" xfId="29480"/>
    <cellStyle name="常规 6 2 2 2 2 2" xfId="29481"/>
    <cellStyle name="常规 6 2 2 2 2 3" xfId="29482"/>
    <cellStyle name="常规 6 2 2 2 2 3 2" xfId="29483"/>
    <cellStyle name="解释性文本 7 2 3" xfId="29484"/>
    <cellStyle name="常规 6 2 2 2 3" xfId="29485"/>
    <cellStyle name="常规 6 2 2 2 3 2" xfId="29486"/>
    <cellStyle name="警告文本 6" xfId="29487"/>
    <cellStyle name="常规 6 2 2 2 3 3" xfId="29488"/>
    <cellStyle name="警告文本 7" xfId="29489"/>
    <cellStyle name="常规 6 2 2 2 4" xfId="29490"/>
    <cellStyle name="常规 6 2 2 3" xfId="29491"/>
    <cellStyle name="输出 6 3 4 3" xfId="29492"/>
    <cellStyle name="常规 6 2 2 3 2" xfId="29493"/>
    <cellStyle name="汇总 2 3 2 2 3 5" xfId="29494"/>
    <cellStyle name="常规 6 2 2 3 2 2 2" xfId="29495"/>
    <cellStyle name="常规 6 2 2 3 2 2 3" xfId="29496"/>
    <cellStyle name="常规 6 2 2 3 2 3 2" xfId="29497"/>
    <cellStyle name="计算 2 6 7 2 2" xfId="29498"/>
    <cellStyle name="常规 6 2 2 3 2 4" xfId="29499"/>
    <cellStyle name="常规 6 2 2 3 3 3" xfId="29500"/>
    <cellStyle name="常规 6 2 2 3 4" xfId="29501"/>
    <cellStyle name="常规 6 2 2 4" xfId="29502"/>
    <cellStyle name="输出 6 3 4 4" xfId="29503"/>
    <cellStyle name="常规 6 2 2 4 2" xfId="29504"/>
    <cellStyle name="常规 6 2 2 4 3" xfId="29505"/>
    <cellStyle name="常规 6 2 2 4 3 2" xfId="29506"/>
    <cellStyle name="注释 3 2 4 4" xfId="29507"/>
    <cellStyle name="常规 6 2 2 4 4" xfId="29508"/>
    <cellStyle name="常规 6 2 2 5" xfId="29509"/>
    <cellStyle name="常规 6 2 2 5 2" xfId="29510"/>
    <cellStyle name="常规 6 2 2 5 3" xfId="29511"/>
    <cellStyle name="常规 6 2 3 2 2" xfId="29512"/>
    <cellStyle name="常规 6 2 3 2 2 2" xfId="29513"/>
    <cellStyle name="计算 2 3 9 3" xfId="29514"/>
    <cellStyle name="常规 6 2 3 2 3" xfId="29515"/>
    <cellStyle name="计算 2 2 2 3 2 3 2" xfId="29516"/>
    <cellStyle name="常规 6 2 3 2 3 2" xfId="29517"/>
    <cellStyle name="汇总 2 2 7 2 3" xfId="29518"/>
    <cellStyle name="常规 6 2 3 2 4" xfId="29519"/>
    <cellStyle name="常规 6 2 3 3 3" xfId="29520"/>
    <cellStyle name="计算 2 2 2 3 2 4 2" xfId="29521"/>
    <cellStyle name="常规 6 2 3 4" xfId="29522"/>
    <cellStyle name="常规 6 2 4" xfId="29523"/>
    <cellStyle name="输出 6 3 6" xfId="29524"/>
    <cellStyle name="常规 6 2 4 2 2" xfId="29525"/>
    <cellStyle name="常规 6 2 4 2 2 2" xfId="29526"/>
    <cellStyle name="常规 6 2 4 2 2 3" xfId="29527"/>
    <cellStyle name="常规 6 2 4 2 3" xfId="29528"/>
    <cellStyle name="计算 2 2 2 3 3 3 2" xfId="29529"/>
    <cellStyle name="常规 6 2 4 2 3 2" xfId="29530"/>
    <cellStyle name="汇总 2 3 7 2 3" xfId="29531"/>
    <cellStyle name="常规 6 2 4 2 4" xfId="29532"/>
    <cellStyle name="常规 6 2 5" xfId="29533"/>
    <cellStyle name="计算 2 2 2 2 8 3 2" xfId="29534"/>
    <cellStyle name="输出 6 3 7" xfId="29535"/>
    <cellStyle name="常规 6 2 5 2" xfId="29536"/>
    <cellStyle name="常规 6 2 5 2 2" xfId="29537"/>
    <cellStyle name="汇总 2 4 9" xfId="29538"/>
    <cellStyle name="常规 6 2 5 2 3" xfId="29539"/>
    <cellStyle name="常规 6 2 6" xfId="29540"/>
    <cellStyle name="输出 6 3 8" xfId="29541"/>
    <cellStyle name="常规 6 2 6 2" xfId="29542"/>
    <cellStyle name="常规 6 2 6 2 2" xfId="29543"/>
    <cellStyle name="汇总 3 4 9" xfId="29544"/>
    <cellStyle name="常规 6 2 6 2 3" xfId="29545"/>
    <cellStyle name="常规 6 2 7" xfId="29546"/>
    <cellStyle name="常规 6 2 7 2" xfId="29547"/>
    <cellStyle name="常规 6 2 7 2 2" xfId="29548"/>
    <cellStyle name="汇总 4 4 9" xfId="29549"/>
    <cellStyle name="常规 6 2 7 2 3" xfId="29550"/>
    <cellStyle name="常规 6 2 8" xfId="29551"/>
    <cellStyle name="常规 6 2 8 2" xfId="29552"/>
    <cellStyle name="常规 6 2 8 2 2" xfId="29553"/>
    <cellStyle name="汇总 5 4 9" xfId="29554"/>
    <cellStyle name="常规 6 2 8 2 3" xfId="29555"/>
    <cellStyle name="常规 6 2 9" xfId="29556"/>
    <cellStyle name="常规 6 3" xfId="29557"/>
    <cellStyle name="常规 6 3 2 2" xfId="29558"/>
    <cellStyle name="输出 6 4 4 2" xfId="29559"/>
    <cellStyle name="常规 6 3 2 2 2" xfId="29560"/>
    <cellStyle name="警告文本 6 2 3 3" xfId="29561"/>
    <cellStyle name="常规 6 3 2 2 2 2" xfId="29562"/>
    <cellStyle name="常规 6 3 2 2 2 2 2" xfId="29563"/>
    <cellStyle name="注释 2 3 2 9 2 3" xfId="29564"/>
    <cellStyle name="常规 6 3 2 2 2 2 3" xfId="29565"/>
    <cellStyle name="注释 2 3 2 9 2 4" xfId="29566"/>
    <cellStyle name="汇总 5 3 3 2 3 2" xfId="29567"/>
    <cellStyle name="警告文本 6 2 3 4" xfId="29568"/>
    <cellStyle name="常规 6 3 2 2 2 3" xfId="29569"/>
    <cellStyle name="常规 6 3 2 2 2 3 2" xfId="29570"/>
    <cellStyle name="常规 6 3 2 2 3" xfId="29571"/>
    <cellStyle name="常规 6 3 2 2 3 2" xfId="29572"/>
    <cellStyle name="常规 6 3 2 3 2" xfId="29573"/>
    <cellStyle name="警告文本 6 3 3 3" xfId="29574"/>
    <cellStyle name="常规 6 3 2 3 2 2" xfId="29575"/>
    <cellStyle name="警告文本 6 3 3 4" xfId="29576"/>
    <cellStyle name="常规 6 3 2 3 2 3" xfId="29577"/>
    <cellStyle name="常规 6 3 2 3 2 4" xfId="29578"/>
    <cellStyle name="常规 6 3 2 3 3 2" xfId="29579"/>
    <cellStyle name="常规 6 3 2 3 3 3" xfId="29580"/>
    <cellStyle name="常规 6 3 2 4" xfId="29581"/>
    <cellStyle name="常规 6 3 2 4 2" xfId="29582"/>
    <cellStyle name="常规 6 3 2 4 2 2" xfId="29583"/>
    <cellStyle name="常规 6 3 2 4 2 3" xfId="29584"/>
    <cellStyle name="常规 6 3 2 4 3" xfId="29585"/>
    <cellStyle name="常规 6 3 2 4 3 2" xfId="29586"/>
    <cellStyle name="常规 6 3 2 4 4" xfId="29587"/>
    <cellStyle name="常规 6 3 2 5" xfId="29588"/>
    <cellStyle name="常规 6 3 2 5 2" xfId="29589"/>
    <cellStyle name="常规 6 3 2 5 3" xfId="29590"/>
    <cellStyle name="常规 6 3 2 6" xfId="29591"/>
    <cellStyle name="常规 6 3 3" xfId="29592"/>
    <cellStyle name="输出 6 4 5" xfId="29593"/>
    <cellStyle name="常规 6 3 3 2" xfId="29594"/>
    <cellStyle name="常规 6 3 3 2 2" xfId="29595"/>
    <cellStyle name="常规 6 3 3 2 3" xfId="29596"/>
    <cellStyle name="注释 2 2 3 2 6 2 2" xfId="29597"/>
    <cellStyle name="计算 2 2 2 4 2 3 2" xfId="29598"/>
    <cellStyle name="常规 6 3 3 3 3" xfId="29599"/>
    <cellStyle name="常规 6 3 3 4" xfId="29600"/>
    <cellStyle name="常规 6 3 6 2 2 3" xfId="29601"/>
    <cellStyle name="常规 6 3 6 2 3" xfId="29602"/>
    <cellStyle name="常规 6 3 6 3 3" xfId="29603"/>
    <cellStyle name="常规 6 4 2" xfId="29604"/>
    <cellStyle name="输出 6 5 4" xfId="29605"/>
    <cellStyle name="常规 6 4 2 2" xfId="29606"/>
    <cellStyle name="输出 6 5 4 2" xfId="29607"/>
    <cellStyle name="检查单元格 2 10" xfId="29608"/>
    <cellStyle name="常规 6 4 2 2 2" xfId="29609"/>
    <cellStyle name="警告文本 2 2 3 2 4" xfId="29610"/>
    <cellStyle name="常规 6 4 2 3" xfId="29611"/>
    <cellStyle name="常规 6 4 2 3 2" xfId="29612"/>
    <cellStyle name="警告文本 2 2 3 3 4" xfId="29613"/>
    <cellStyle name="常规 6 4 2 3 3" xfId="29614"/>
    <cellStyle name="常规 6 4 2 4 2" xfId="29615"/>
    <cellStyle name="常规 6 4 2 4 3" xfId="29616"/>
    <cellStyle name="常规 6 4 2 4 4" xfId="29617"/>
    <cellStyle name="常规 6 4 2 5 2" xfId="29618"/>
    <cellStyle name="常规 6 4 2 5 3" xfId="29619"/>
    <cellStyle name="常规 6 4 2 6" xfId="29620"/>
    <cellStyle name="常规 6 4 3" xfId="29621"/>
    <cellStyle name="输出 6 5 5" xfId="29622"/>
    <cellStyle name="汇总 2 2 5 2 3 2 2 3" xfId="29623"/>
    <cellStyle name="常规 6 4 3 2" xfId="29624"/>
    <cellStyle name="常规 6 4 3 2 2" xfId="29625"/>
    <cellStyle name="警告文本 2 2 4 2 4" xfId="29626"/>
    <cellStyle name="常规 6 4 3 2 3" xfId="29627"/>
    <cellStyle name="计算 2 2 2 5 2 3 2" xfId="29628"/>
    <cellStyle name="警告文本 2 2 4 2 5" xfId="29629"/>
    <cellStyle name="常规 6 4 3 3" xfId="29630"/>
    <cellStyle name="常规 6 4 3 3 2" xfId="29631"/>
    <cellStyle name="警告文本 2 2 4 3 4" xfId="29632"/>
    <cellStyle name="常规 6 4 3 3 3" xfId="29633"/>
    <cellStyle name="常规 6 4 4 2 3" xfId="29634"/>
    <cellStyle name="常规 6 4 4 2 4" xfId="29635"/>
    <cellStyle name="常规 6 4 4 3 3" xfId="29636"/>
    <cellStyle name="常规 6 4 5 2 3" xfId="29637"/>
    <cellStyle name="常规 6 4 5 3" xfId="29638"/>
    <cellStyle name="常规 6 4 5 3 2" xfId="29639"/>
    <cellStyle name="常规 6 4 5 4" xfId="29640"/>
    <cellStyle name="常规 6 4 6 2" xfId="29641"/>
    <cellStyle name="常规 6 4 6 3" xfId="29642"/>
    <cellStyle name="常规 6 4 7" xfId="29643"/>
    <cellStyle name="常规 6 5" xfId="29644"/>
    <cellStyle name="常规 6 5 2" xfId="29645"/>
    <cellStyle name="输出 6 6 4" xfId="29646"/>
    <cellStyle name="常规 6 5 2 2 4" xfId="29647"/>
    <cellStyle name="解释性文本 3 4 4 2" xfId="29648"/>
    <cellStyle name="常规 6 5 2 2 5" xfId="29649"/>
    <cellStyle name="常规 6 5 2 3 3" xfId="29650"/>
    <cellStyle name="常规 6 5 2 4 2" xfId="29651"/>
    <cellStyle name="常规 6 5 2 6" xfId="29652"/>
    <cellStyle name="常规 6 5 3 2 2 2" xfId="29653"/>
    <cellStyle name="常规 6 5 3 2 2 3" xfId="29654"/>
    <cellStyle name="常规 6 5 3 2 3" xfId="29655"/>
    <cellStyle name="常规 6 5 3 2 3 2" xfId="29656"/>
    <cellStyle name="常规 6 5 3 2 4" xfId="29657"/>
    <cellStyle name="常规 6 5 3 2 5" xfId="29658"/>
    <cellStyle name="常规 6 5 3 3 3" xfId="29659"/>
    <cellStyle name="常规 6 5 3 6" xfId="29660"/>
    <cellStyle name="常规 6 5 4 2 3" xfId="29661"/>
    <cellStyle name="常规 6 5 7" xfId="29662"/>
    <cellStyle name="常规 6 5 8" xfId="29663"/>
    <cellStyle name="解释性文本 4 2 5 2" xfId="29664"/>
    <cellStyle name="常规 6 6" xfId="29665"/>
    <cellStyle name="解释性文本 4 2 5 2 2" xfId="29666"/>
    <cellStyle name="输入 4 3 2 2 3" xfId="29667"/>
    <cellStyle name="常规 6 6 2" xfId="29668"/>
    <cellStyle name="解释性文本 4 2 5 3" xfId="29669"/>
    <cellStyle name="常规 6 7" xfId="29670"/>
    <cellStyle name="常规 6 7 2" xfId="29671"/>
    <cellStyle name="常规 6 7 3 2" xfId="29672"/>
    <cellStyle name="解释性文本 4 2 5 4" xfId="29673"/>
    <cellStyle name="常规 6 8" xfId="29674"/>
    <cellStyle name="常规 6 8 2 3" xfId="29675"/>
    <cellStyle name="常规 6 8 3 2" xfId="29676"/>
    <cellStyle name="常规 6 8 5" xfId="29677"/>
    <cellStyle name="常规 6 9 2 2" xfId="29678"/>
    <cellStyle name="适中 6 2" xfId="29679"/>
    <cellStyle name="常规 6 9 2 3" xfId="29680"/>
    <cellStyle name="适中 6 3" xfId="29681"/>
    <cellStyle name="常规 6 9 3" xfId="29682"/>
    <cellStyle name="适中 7" xfId="29683"/>
    <cellStyle name="常规 6 9 4" xfId="29684"/>
    <cellStyle name="适中 8" xfId="29685"/>
    <cellStyle name="常规 7" xfId="29686"/>
    <cellStyle name="常规 7 10 2" xfId="29687"/>
    <cellStyle name="常规 7 10 2 2" xfId="29688"/>
    <cellStyle name="计算 2 2 2 8 2 4" xfId="29689"/>
    <cellStyle name="输出 4 3 3 3 2" xfId="29690"/>
    <cellStyle name="常规 7 10 3" xfId="29691"/>
    <cellStyle name="常规 7 10 4" xfId="29692"/>
    <cellStyle name="常规 7 12" xfId="29693"/>
    <cellStyle name="常规 7 13" xfId="29694"/>
    <cellStyle name="计算 4 5 2" xfId="29695"/>
    <cellStyle name="常规 7 14" xfId="29696"/>
    <cellStyle name="计算 4 5 3" xfId="29697"/>
    <cellStyle name="常规 7 2" xfId="29698"/>
    <cellStyle name="常规 7 2 2" xfId="29699"/>
    <cellStyle name="强调文字颜色 5 3 6 4" xfId="29700"/>
    <cellStyle name="输出 7 3 4" xfId="29701"/>
    <cellStyle name="常规 7 2 2 2" xfId="29702"/>
    <cellStyle name="输出 7 3 4 2" xfId="29703"/>
    <cellStyle name="常规 7 2 2 2 2" xfId="29704"/>
    <cellStyle name="链接单元格 2 2 7 2 3" xfId="29705"/>
    <cellStyle name="常规 7 2 2 2 2 2 2" xfId="29706"/>
    <cellStyle name="输入 2 5 2 2 3 5" xfId="29707"/>
    <cellStyle name="常规 7 2 2 2 2 2 3" xfId="29708"/>
    <cellStyle name="常规 7 2 2 2 2 3" xfId="29709"/>
    <cellStyle name="常规 7 2 2 2 2 3 2" xfId="29710"/>
    <cellStyle name="常规 7 2 2 2 2 4" xfId="29711"/>
    <cellStyle name="常规 7 2 2 3" xfId="29712"/>
    <cellStyle name="常规 7 2 2 3 2" xfId="29713"/>
    <cellStyle name="常规 7 2 2 3 2 2 3" xfId="29714"/>
    <cellStyle name="常规 7 2 2 3 2 3" xfId="29715"/>
    <cellStyle name="常规 7 2 2 3 2 3 2" xfId="29716"/>
    <cellStyle name="常规 7 2 2 3 2 4" xfId="29717"/>
    <cellStyle name="常规 7 2 2 4" xfId="29718"/>
    <cellStyle name="常规 7 2 2 4 2" xfId="29719"/>
    <cellStyle name="常规 7 2 2 5" xfId="29720"/>
    <cellStyle name="常规 7 2 2 6" xfId="29721"/>
    <cellStyle name="常规 7 2 3" xfId="29722"/>
    <cellStyle name="输出 7 3 5" xfId="29723"/>
    <cellStyle name="常规 7 2 3 2 2" xfId="29724"/>
    <cellStyle name="常规 7 2 3 3" xfId="29725"/>
    <cellStyle name="常规 7 2 3 3 2" xfId="29726"/>
    <cellStyle name="常规 7 2 3 4" xfId="29727"/>
    <cellStyle name="常规 7 2 4" xfId="29728"/>
    <cellStyle name="输出 7 3 6" xfId="29729"/>
    <cellStyle name="常规 7 2 4 2" xfId="29730"/>
    <cellStyle name="常规 7 2 4 2 2" xfId="29731"/>
    <cellStyle name="常规 7 2 4 2 2 2" xfId="29732"/>
    <cellStyle name="常规 7 2 4 2 2 3" xfId="29733"/>
    <cellStyle name="常规 7 2 4 3" xfId="29734"/>
    <cellStyle name="常规 7 2 4 3 2" xfId="29735"/>
    <cellStyle name="常规 7 2 4 4" xfId="29736"/>
    <cellStyle name="汇总 5 6 2 2" xfId="29737"/>
    <cellStyle name="输出 2 2 2 3 3" xfId="29738"/>
    <cellStyle name="常规 7 2 5" xfId="29739"/>
    <cellStyle name="计算 2 2 2 2 9 3 2" xfId="29740"/>
    <cellStyle name="常规 7 2 5 2" xfId="29741"/>
    <cellStyle name="常规 7 2 5 2 2" xfId="29742"/>
    <cellStyle name="常规 7 2 5 4" xfId="29743"/>
    <cellStyle name="链接单元格 6 2 3 2 2" xfId="29744"/>
    <cellStyle name="汇总 5 6 3 2" xfId="29745"/>
    <cellStyle name="输出 2 2 2 4 3" xfId="29746"/>
    <cellStyle name="常规 7 2 6" xfId="29747"/>
    <cellStyle name="常规 7 2 6 2 2" xfId="29748"/>
    <cellStyle name="常规 7 2 7" xfId="29749"/>
    <cellStyle name="常规 7 2 7 2" xfId="29750"/>
    <cellStyle name="常规 7 2 7 2 2" xfId="29751"/>
    <cellStyle name="常规 7 2 7 3" xfId="29752"/>
    <cellStyle name="强调文字颜色 3 4 4 2 3 2" xfId="29753"/>
    <cellStyle name="常规 7 2 8" xfId="29754"/>
    <cellStyle name="常规 7 2 8 2 2" xfId="29755"/>
    <cellStyle name="常规 7 2 8 2 2 2" xfId="29756"/>
    <cellStyle name="常规 7 2 8 3" xfId="29757"/>
    <cellStyle name="常规 7 2 8 3 2" xfId="29758"/>
    <cellStyle name="常规 7 2 8 3 3" xfId="29759"/>
    <cellStyle name="常规 7 2 8 4" xfId="29760"/>
    <cellStyle name="强调文字颜色 6 2 2 4 2 2 2" xfId="29761"/>
    <cellStyle name="常规 7 2 9" xfId="29762"/>
    <cellStyle name="输出 3 4 2 2 2" xfId="29763"/>
    <cellStyle name="常规 7 3" xfId="29764"/>
    <cellStyle name="常规 7 3 2" xfId="29765"/>
    <cellStyle name="输出 7 4 4" xfId="29766"/>
    <cellStyle name="常规 7 3 2 2" xfId="29767"/>
    <cellStyle name="常规 7 3 2 2 2" xfId="29768"/>
    <cellStyle name="常规 7 3 2 2 2 2" xfId="29769"/>
    <cellStyle name="常规 7 3 2 2 2 2 2" xfId="29770"/>
    <cellStyle name="常规 7 3 2 2 2 2 3" xfId="29771"/>
    <cellStyle name="常规 7 3 2 2 2 3" xfId="29772"/>
    <cellStyle name="常规 7 3 2 2 2 4" xfId="29773"/>
    <cellStyle name="常规 8 3 2" xfId="29774"/>
    <cellStyle name="常规 7 3 2 3 2 2 2" xfId="29775"/>
    <cellStyle name="输入 2 2 2 10 2" xfId="29776"/>
    <cellStyle name="汇总 2 8 2 2 2 3" xfId="29777"/>
    <cellStyle name="强调文字颜色 5 5 3 2 5" xfId="29778"/>
    <cellStyle name="常规 8 3 3" xfId="29779"/>
    <cellStyle name="常规 7 3 2 3 2 2 3" xfId="29780"/>
    <cellStyle name="常规 8 4" xfId="29781"/>
    <cellStyle name="常规 7 3 2 3 2 3" xfId="29782"/>
    <cellStyle name="输入 2 2 2 11" xfId="29783"/>
    <cellStyle name="常规 8 4 2" xfId="29784"/>
    <cellStyle name="常规 7 3 2 3 2 3 2" xfId="29785"/>
    <cellStyle name="输入 2 2 2 11 2" xfId="29786"/>
    <cellStyle name="常规 8 5" xfId="29787"/>
    <cellStyle name="常规 7 3 2 3 2 4" xfId="29788"/>
    <cellStyle name="输入 2 2 2 12" xfId="29789"/>
    <cellStyle name="常规 7 3 2 4 2 3" xfId="29790"/>
    <cellStyle name="输出 2 13 2" xfId="29791"/>
    <cellStyle name="好 3 3 2 2 2" xfId="29792"/>
    <cellStyle name="常规 7 3 2 5 2 2" xfId="29793"/>
    <cellStyle name="常规 7 3 2 5 2 3" xfId="29794"/>
    <cellStyle name="输入 2 17" xfId="29795"/>
    <cellStyle name="好 3 3 3 2 2" xfId="29796"/>
    <cellStyle name="注释 2 2 2 2 11 2" xfId="29797"/>
    <cellStyle name="常规 7 3 2 6 2" xfId="29798"/>
    <cellStyle name="常规 7 3 2 6 2 2" xfId="29799"/>
    <cellStyle name="常规 7 3 2 6 2 3" xfId="29800"/>
    <cellStyle name="常规 7 3 2 7" xfId="29801"/>
    <cellStyle name="计算 2 3 2 2 4" xfId="29802"/>
    <cellStyle name="常规 7 3 2 7 2" xfId="29803"/>
    <cellStyle name="常规 7 3 2 8" xfId="29804"/>
    <cellStyle name="常规 7 3 3" xfId="29805"/>
    <cellStyle name="常规 7 3 3 2" xfId="29806"/>
    <cellStyle name="常规 7 3 3 2 2" xfId="29807"/>
    <cellStyle name="常规 7 3 3 2 2 2" xfId="29808"/>
    <cellStyle name="检查单元格 5 2 4 2 2" xfId="29809"/>
    <cellStyle name="常规 7 3 3 2 2 3" xfId="29810"/>
    <cellStyle name="检查单元格 5 2 5 2 2" xfId="29811"/>
    <cellStyle name="常规 7 3 3 3 2 3" xfId="29812"/>
    <cellStyle name="常规 7 3 3 4 2 2" xfId="29813"/>
    <cellStyle name="常规 7 3 3 4 2 3" xfId="29814"/>
    <cellStyle name="好 3 4 2 2 2" xfId="29815"/>
    <cellStyle name="输出 2 2 3 2 3 2 3" xfId="29816"/>
    <cellStyle name="常规 7 3 3 5 2" xfId="29817"/>
    <cellStyle name="常规 7 3 4 2 2 3" xfId="29818"/>
    <cellStyle name="常规 7 3 5 2 2 3" xfId="29819"/>
    <cellStyle name="适中 3 5 3" xfId="29820"/>
    <cellStyle name="常规 7 3 5 4 2" xfId="29821"/>
    <cellStyle name="适中 5 5" xfId="29822"/>
    <cellStyle name="常规 7 3 5 5" xfId="29823"/>
    <cellStyle name="常规 7 4" xfId="29824"/>
    <cellStyle name="常规 7 4 2" xfId="29825"/>
    <cellStyle name="常规 9 3 2 5" xfId="29826"/>
    <cellStyle name="常规 7 4 2 2 2 2" xfId="29827"/>
    <cellStyle name="常规 7 4 2 2 2 3" xfId="29828"/>
    <cellStyle name="常规 7 4 2 2 2 4" xfId="29829"/>
    <cellStyle name="常规 7 4 2 3 2" xfId="29830"/>
    <cellStyle name="好 2 7" xfId="29831"/>
    <cellStyle name="警告文本 3 2 3 3 4" xfId="29832"/>
    <cellStyle name="输入 2 2 3 12" xfId="29833"/>
    <cellStyle name="常规 7 4 2 3 2 2" xfId="29834"/>
    <cellStyle name="注释 3 2 10" xfId="29835"/>
    <cellStyle name="好 2 7 2" xfId="29836"/>
    <cellStyle name="常规 7 4 2 3 2 3" xfId="29837"/>
    <cellStyle name="常规 7 4 2 3 2 4" xfId="29838"/>
    <cellStyle name="常规 7 4 2 4" xfId="29839"/>
    <cellStyle name="常规 7 4 2 4 2" xfId="29840"/>
    <cellStyle name="好 3 7" xfId="29841"/>
    <cellStyle name="常规 7 4 2 4 2 2" xfId="29842"/>
    <cellStyle name="好 3 7 2" xfId="29843"/>
    <cellStyle name="常规 7 4 2 4 2 3" xfId="29844"/>
    <cellStyle name="好 4 3 2 2 2" xfId="29845"/>
    <cellStyle name="常规 7 4 2 5" xfId="29846"/>
    <cellStyle name="常规 7 6 2 5" xfId="29847"/>
    <cellStyle name="常规 7 4 2 5 2" xfId="29848"/>
    <cellStyle name="好 4 7" xfId="29849"/>
    <cellStyle name="常规 7 4 2 6" xfId="29850"/>
    <cellStyle name="常规 7 4 3" xfId="29851"/>
    <cellStyle name="常规 7 4 3 2 2 2" xfId="29852"/>
    <cellStyle name="常规 7 4 3 2 2 3" xfId="29853"/>
    <cellStyle name="常规 7 4 3 3 2" xfId="29854"/>
    <cellStyle name="常规 7 4 4 2 2 3" xfId="29855"/>
    <cellStyle name="常规 7 4 5 3 2" xfId="29856"/>
    <cellStyle name="常规 7 4 5 4" xfId="29857"/>
    <cellStyle name="常规 7 4 6 2" xfId="29858"/>
    <cellStyle name="常规 7 4 6 2 2" xfId="29859"/>
    <cellStyle name="常规 7 4 6 3" xfId="29860"/>
    <cellStyle name="常规 7 4 6 4" xfId="29861"/>
    <cellStyle name="常规 7 4 7" xfId="29862"/>
    <cellStyle name="常规 7 4 7 2 2" xfId="29863"/>
    <cellStyle name="常规 7 4 7 3" xfId="29864"/>
    <cellStyle name="常规 7 4 8 2 2" xfId="29865"/>
    <cellStyle name="常规 7 4 8 3" xfId="29866"/>
    <cellStyle name="常规 7 4 9 2" xfId="29867"/>
    <cellStyle name="常规 7 4 9 3" xfId="29868"/>
    <cellStyle name="常规 7 5 10" xfId="29869"/>
    <cellStyle name="强调文字颜色 2 5 2" xfId="29870"/>
    <cellStyle name="常规 7 5 11" xfId="29871"/>
    <cellStyle name="输入 2 3 2 3 6 2" xfId="29872"/>
    <cellStyle name="常规 7 5 2" xfId="29873"/>
    <cellStyle name="常规 7 5 2 2 2 2" xfId="29874"/>
    <cellStyle name="常规 7 5 2 2 2 3" xfId="29875"/>
    <cellStyle name="常规 7 5 2 3 2" xfId="29876"/>
    <cellStyle name="常规 7 5 2 4 2" xfId="29877"/>
    <cellStyle name="常规 7 5 2 5" xfId="29878"/>
    <cellStyle name="常规 7 5 2 6" xfId="29879"/>
    <cellStyle name="常规 7 5 3 2 2" xfId="29880"/>
    <cellStyle name="常规 7 5 3 2 2 2" xfId="29881"/>
    <cellStyle name="常规 7 5 3 2 2 3" xfId="29882"/>
    <cellStyle name="常规 7 5 3 3 2" xfId="29883"/>
    <cellStyle name="常规 7 5 3 4" xfId="29884"/>
    <cellStyle name="常规 7 5 3 4 2" xfId="29885"/>
    <cellStyle name="常规 7 5 3 5" xfId="29886"/>
    <cellStyle name="常规 7 5 3 6" xfId="29887"/>
    <cellStyle name="常规 7 5 4 5" xfId="29888"/>
    <cellStyle name="常规 7 5 5 4" xfId="29889"/>
    <cellStyle name="常规 7 5 6 4" xfId="29890"/>
    <cellStyle name="常规 7 5 7 3" xfId="29891"/>
    <cellStyle name="常规 7 5 7 4" xfId="29892"/>
    <cellStyle name="常规 7 5 8 2" xfId="29893"/>
    <cellStyle name="常规 7 5 8 3" xfId="29894"/>
    <cellStyle name="常规 7 5 9" xfId="29895"/>
    <cellStyle name="常规 7 5 9 2" xfId="29896"/>
    <cellStyle name="输入 4 3 3 2 3" xfId="29897"/>
    <cellStyle name="常规 7 6 2" xfId="29898"/>
    <cellStyle name="好 4 4 2" xfId="29899"/>
    <cellStyle name="检查单元格 6 2 6" xfId="29900"/>
    <cellStyle name="常规 7 6 2 2 2" xfId="29901"/>
    <cellStyle name="常规 7 6 2 2 3" xfId="29902"/>
    <cellStyle name="好 4 4 3" xfId="29903"/>
    <cellStyle name="常规 7 6 2 3" xfId="29904"/>
    <cellStyle name="好 4 5" xfId="29905"/>
    <cellStyle name="好 4 5 2" xfId="29906"/>
    <cellStyle name="检查单元格 6 3 6" xfId="29907"/>
    <cellStyle name="常规 7 6 2 3 2" xfId="29908"/>
    <cellStyle name="常规 7 6 2 4" xfId="29909"/>
    <cellStyle name="汇总 3 6 2 2 2 2" xfId="29910"/>
    <cellStyle name="好 4 6" xfId="29911"/>
    <cellStyle name="常规 7 6 3 2" xfId="29912"/>
    <cellStyle name="好 5 4" xfId="29913"/>
    <cellStyle name="常规 7 6 3 3" xfId="29914"/>
    <cellStyle name="输出 2 2 6 2 2" xfId="29915"/>
    <cellStyle name="好 5 5" xfId="29916"/>
    <cellStyle name="常规 7 7" xfId="29917"/>
    <cellStyle name="常规 7 7 2" xfId="29918"/>
    <cellStyle name="汇总 7 2 2 3" xfId="29919"/>
    <cellStyle name="常规 7 7 2 3" xfId="29920"/>
    <cellStyle name="常规 7 7 3" xfId="29921"/>
    <cellStyle name="汇总 7 2 2 4" xfId="29922"/>
    <cellStyle name="常规 7 7 3 2" xfId="29923"/>
    <cellStyle name="汇总 2 4 2 3 2 2 2" xfId="29924"/>
    <cellStyle name="常规 7 7 5" xfId="29925"/>
    <cellStyle name="常规 7 8" xfId="29926"/>
    <cellStyle name="解释性文本 2 2 4 5" xfId="29927"/>
    <cellStyle name="常规 7 8 3 2" xfId="29928"/>
    <cellStyle name="常规 7 9" xfId="29929"/>
    <cellStyle name="解释性文本 2 3 3 5" xfId="29930"/>
    <cellStyle name="常规 7 9 2 2" xfId="29931"/>
    <cellStyle name="解释性文本 2 3 3 6" xfId="29932"/>
    <cellStyle name="常规 7 9 2 3" xfId="29933"/>
    <cellStyle name="计算 5 2 3 3 2 2 2" xfId="29934"/>
    <cellStyle name="汇总 3 3 3 2 2 2 2" xfId="29935"/>
    <cellStyle name="常规 7 9 3" xfId="29936"/>
    <cellStyle name="常规 7 9 4" xfId="29937"/>
    <cellStyle name="常规 7 9 5" xfId="29938"/>
    <cellStyle name="汇总 2 2 3 4 2 2 2 2" xfId="29939"/>
    <cellStyle name="常规 8" xfId="29940"/>
    <cellStyle name="常规 8 2" xfId="29941"/>
    <cellStyle name="常规 8 2 2" xfId="29942"/>
    <cellStyle name="强调文字颜色 5 4 6 4" xfId="29943"/>
    <cellStyle name="常规 8 2 2 2" xfId="29944"/>
    <cellStyle name="常规 8 2 2 2 2" xfId="29945"/>
    <cellStyle name="常规 8 2 2 2 2 2" xfId="29946"/>
    <cellStyle name="适中 4 2 3 2 4" xfId="29947"/>
    <cellStyle name="计算 2 4 6 2 4" xfId="29948"/>
    <cellStyle name="常规 8 2 2 2 3" xfId="29949"/>
    <cellStyle name="警告文本 2 6 2 2 2" xfId="29950"/>
    <cellStyle name="常规 8 2 2 2 3 2" xfId="29951"/>
    <cellStyle name="适中 4 2 3 3 4" xfId="29952"/>
    <cellStyle name="常规 8 2 2 3" xfId="29953"/>
    <cellStyle name="常规 8 2 2 3 2" xfId="29954"/>
    <cellStyle name="常规 8 2 2 3 3" xfId="29955"/>
    <cellStyle name="常规 8 2 2 4" xfId="29956"/>
    <cellStyle name="常规 8 2 2 4 2" xfId="29957"/>
    <cellStyle name="常规 8 2 2 5" xfId="29958"/>
    <cellStyle name="常规 8 2 2 6" xfId="29959"/>
    <cellStyle name="常规 8 2 3" xfId="29960"/>
    <cellStyle name="常规 8 2 3 2" xfId="29961"/>
    <cellStyle name="常规 8 2 3 2 2" xfId="29962"/>
    <cellStyle name="强调文字颜色 5 4 9" xfId="29963"/>
    <cellStyle name="常规 8 2 3 2 2 2" xfId="29964"/>
    <cellStyle name="计算 2 5 6 2 4" xfId="29965"/>
    <cellStyle name="常规 8 2 3 2 2 3" xfId="29966"/>
    <cellStyle name="常规 8 2 3 2 3" xfId="29967"/>
    <cellStyle name="计算 2 2 4 3 2 3 2" xfId="29968"/>
    <cellStyle name="强调文字颜色 5 5 9" xfId="29969"/>
    <cellStyle name="常规 8 2 3 2 3 2" xfId="29970"/>
    <cellStyle name="常规 8 2 3 2 5" xfId="29971"/>
    <cellStyle name="常规 8 2 3 3 2" xfId="29972"/>
    <cellStyle name="常规 8 2 3 3 3" xfId="29973"/>
    <cellStyle name="常规 8 2 3 4" xfId="29974"/>
    <cellStyle name="常规 8 2 3 4 2" xfId="29975"/>
    <cellStyle name="常规 8 2 3 5" xfId="29976"/>
    <cellStyle name="常规 8 2 3 6" xfId="29977"/>
    <cellStyle name="常规 8 2 4" xfId="29978"/>
    <cellStyle name="常规 8 2 4 2" xfId="29979"/>
    <cellStyle name="常规 8 2 4 2 2" xfId="29980"/>
    <cellStyle name="计算 2 4 2 4 6" xfId="29981"/>
    <cellStyle name="常规 8 2 4 2 3" xfId="29982"/>
    <cellStyle name="计算 2 4 2 4 7" xfId="29983"/>
    <cellStyle name="常规 8 2 4 3" xfId="29984"/>
    <cellStyle name="常规 8 2 4 3 2" xfId="29985"/>
    <cellStyle name="常规 8 2 4 4" xfId="29986"/>
    <cellStyle name="汇总 6 6 2 2" xfId="29987"/>
    <cellStyle name="输出 2 3 2 3 3" xfId="29988"/>
    <cellStyle name="常规 8 2 4 5" xfId="29989"/>
    <cellStyle name="汇总 6 6 2 3" xfId="29990"/>
    <cellStyle name="输出 2 3 2 3 4" xfId="29991"/>
    <cellStyle name="常规 8 2 5" xfId="29992"/>
    <cellStyle name="常规 8 2 5 2" xfId="29993"/>
    <cellStyle name="常规 8 2 6" xfId="29994"/>
    <cellStyle name="强调文字颜色 2 5 2 8" xfId="29995"/>
    <cellStyle name="常规 8 2 6 2" xfId="29996"/>
    <cellStyle name="计算 3 4" xfId="29997"/>
    <cellStyle name="常规 8 3 2 2" xfId="29998"/>
    <cellStyle name="计算 3 4 2" xfId="29999"/>
    <cellStyle name="常规 8 3 2 2 2" xfId="30000"/>
    <cellStyle name="计算 3 4 3" xfId="30001"/>
    <cellStyle name="常规 8 3 2 2 3" xfId="30002"/>
    <cellStyle name="计算 3 5" xfId="30003"/>
    <cellStyle name="常规 8 3 2 3" xfId="30004"/>
    <cellStyle name="计算 3 6" xfId="30005"/>
    <cellStyle name="常规 8 3 2 4" xfId="30006"/>
    <cellStyle name="计算 3 7" xfId="30007"/>
    <cellStyle name="常规 8 3 2 5" xfId="30008"/>
    <cellStyle name="计算 4 4" xfId="30009"/>
    <cellStyle name="常规 8 3 3 2" xfId="30010"/>
    <cellStyle name="注释 2 2 2 3 2 2 2 3" xfId="30011"/>
    <cellStyle name="计算 4 5" xfId="30012"/>
    <cellStyle name="常规 8 3 3 3" xfId="30013"/>
    <cellStyle name="注释 2 2 2 3 2 2 2 4" xfId="30014"/>
    <cellStyle name="常规 8 4 2 2" xfId="30015"/>
    <cellStyle name="常规 8 4 2 3" xfId="30016"/>
    <cellStyle name="常规 8 4 3" xfId="30017"/>
    <cellStyle name="常规 8 4 3 2" xfId="30018"/>
    <cellStyle name="注释 2 2 2 3 2 3 2 3" xfId="30019"/>
    <cellStyle name="常规 8 5 2" xfId="30020"/>
    <cellStyle name="常规 8 5 6" xfId="30021"/>
    <cellStyle name="常规 8 6 2 2" xfId="30022"/>
    <cellStyle name="强调文字颜色 1 2 6" xfId="30023"/>
    <cellStyle name="常规 8 6 2 3" xfId="30024"/>
    <cellStyle name="强调文字颜色 1 2 7" xfId="30025"/>
    <cellStyle name="常规 8 6 3" xfId="30026"/>
    <cellStyle name="注释 2 6 5 2 2 2" xfId="30027"/>
    <cellStyle name="常规 8 6 3 2" xfId="30028"/>
    <cellStyle name="强调文字颜色 1 3 6" xfId="30029"/>
    <cellStyle name="常规 8 6 5" xfId="30030"/>
    <cellStyle name="常规 8 7" xfId="30031"/>
    <cellStyle name="常规 8 7 2" xfId="30032"/>
    <cellStyle name="汇总 7 3 2 3" xfId="30033"/>
    <cellStyle name="常规 8 7 2 2" xfId="30034"/>
    <cellStyle name="汇总 7 3 2 3 2" xfId="30035"/>
    <cellStyle name="强调文字颜色 2 2 6" xfId="30036"/>
    <cellStyle name="常规 8 7 2 3" xfId="30037"/>
    <cellStyle name="强调文字颜色 2 2 7" xfId="30038"/>
    <cellStyle name="常规 8 7 3" xfId="30039"/>
    <cellStyle name="汇总 7 3 2 4" xfId="30040"/>
    <cellStyle name="常规 8 7 4" xfId="30041"/>
    <cellStyle name="汇总 7 3 2 5" xfId="30042"/>
    <cellStyle name="常规 8 8" xfId="30043"/>
    <cellStyle name="汇总 2 5 2 3 2 2 4" xfId="30044"/>
    <cellStyle name="常规 8 8 2 2 2" xfId="30045"/>
    <cellStyle name="常规 8 8 2 2 3" xfId="30046"/>
    <cellStyle name="解释性文本 3 2 3 6" xfId="30047"/>
    <cellStyle name="常规 8 8 2 3" xfId="30048"/>
    <cellStyle name="常规 8 8 2 4" xfId="30049"/>
    <cellStyle name="常规 8 8 3" xfId="30050"/>
    <cellStyle name="解释性文本 3 2 4 5" xfId="30051"/>
    <cellStyle name="常规 8 8 3 2" xfId="30052"/>
    <cellStyle name="常规 8 8 4" xfId="30053"/>
    <cellStyle name="常规 8 9" xfId="30054"/>
    <cellStyle name="常规 8 9 2" xfId="30055"/>
    <cellStyle name="常规 9" xfId="30056"/>
    <cellStyle name="常规 9 10" xfId="30057"/>
    <cellStyle name="解释性文本 4 4 5" xfId="30058"/>
    <cellStyle name="常规 9 10 2" xfId="30059"/>
    <cellStyle name="常规 9 11" xfId="30060"/>
    <cellStyle name="常规 9 12" xfId="30061"/>
    <cellStyle name="解释性文本 5 2 4 2" xfId="30062"/>
    <cellStyle name="常规 9 2" xfId="30063"/>
    <cellStyle name="汇总 4 4 3 3 2 2" xfId="30064"/>
    <cellStyle name="汇总 2 2 7 2 2 3" xfId="30065"/>
    <cellStyle name="汇总 2 2 3 3 2 2 4" xfId="30066"/>
    <cellStyle name="常规 9 2 10" xfId="30067"/>
    <cellStyle name="常规 9 2 10 2" xfId="30068"/>
    <cellStyle name="汇总 2 2 7 2 2 4" xfId="30069"/>
    <cellStyle name="汇总 2 2 3 3 2 2 5" xfId="30070"/>
    <cellStyle name="常规 9 2 11" xfId="30071"/>
    <cellStyle name="常规 9 2 12" xfId="30072"/>
    <cellStyle name="注释 2 6 3 3 2" xfId="30073"/>
    <cellStyle name="常规 9 2 2" xfId="30074"/>
    <cellStyle name="强调文字颜色 5 5 6 4" xfId="30075"/>
    <cellStyle name="检查单元格 2 5 3" xfId="30076"/>
    <cellStyle name="常规 9 2 2 2" xfId="30077"/>
    <cellStyle name="检查单元格 2 5 3 2" xfId="30078"/>
    <cellStyle name="常规 9 2 2 2 2" xfId="30079"/>
    <cellStyle name="检查单元格 2 5 3 2 2" xfId="30080"/>
    <cellStyle name="常规 9 2 2 2 2 2" xfId="30081"/>
    <cellStyle name="检查单元格 2 5 3 3" xfId="30082"/>
    <cellStyle name="常规 9 2 2 2 3" xfId="30083"/>
    <cellStyle name="检查单元格 2 5 3 4" xfId="30084"/>
    <cellStyle name="常规 9 2 2 2 4" xfId="30085"/>
    <cellStyle name="检查单元格 2 5 4" xfId="30086"/>
    <cellStyle name="常规 9 2 2 3" xfId="30087"/>
    <cellStyle name="检查单元格 2 5 4 2" xfId="30088"/>
    <cellStyle name="常规 9 2 2 3 2" xfId="30089"/>
    <cellStyle name="常规 9 2 2 3 3" xfId="30090"/>
    <cellStyle name="检查单元格 2 5 5" xfId="30091"/>
    <cellStyle name="常规 9 2 2 4" xfId="30092"/>
    <cellStyle name="常规 9 2 2 4 2" xfId="30093"/>
    <cellStyle name="检查单元格 2 5 6" xfId="30094"/>
    <cellStyle name="常规 9 2 2 5" xfId="30095"/>
    <cellStyle name="常规 9 2 2 6" xfId="30096"/>
    <cellStyle name="常规 9 2 3" xfId="30097"/>
    <cellStyle name="检查单元格 2 6 3" xfId="30098"/>
    <cellStyle name="常规 9 2 3 2" xfId="30099"/>
    <cellStyle name="检查单元格 2 6 3 2" xfId="30100"/>
    <cellStyle name="常规 9 2 3 2 2" xfId="30101"/>
    <cellStyle name="计算 2 2 5 3 2 3 2" xfId="30102"/>
    <cellStyle name="检查单元格 2 6 3 3" xfId="30103"/>
    <cellStyle name="常规 9 2 3 2 3" xfId="30104"/>
    <cellStyle name="常规 9 2 3 2 4" xfId="30105"/>
    <cellStyle name="常规 9 2 3 2 5" xfId="30106"/>
    <cellStyle name="检查单元格 2 6 4 2" xfId="30107"/>
    <cellStyle name="常规 9 2 3 3 2" xfId="30108"/>
    <cellStyle name="常规 9 2 3 3 3" xfId="30109"/>
    <cellStyle name="检查单元格 2 6 5" xfId="30110"/>
    <cellStyle name="常规 9 2 3 4" xfId="30111"/>
    <cellStyle name="常规 9 2 3 4 2" xfId="30112"/>
    <cellStyle name="常规 9 2 4" xfId="30113"/>
    <cellStyle name="常规 9 2 4 2" xfId="30114"/>
    <cellStyle name="常规 9 2 4 2 2" xfId="30115"/>
    <cellStyle name="常规 9 2 4 2 3" xfId="30116"/>
    <cellStyle name="计算 2 2 5 3 3 3 2" xfId="30117"/>
    <cellStyle name="常规 9 2 4 3" xfId="30118"/>
    <cellStyle name="常规 9 2 4 3 2" xfId="30119"/>
    <cellStyle name="常规 9 2 4 4" xfId="30120"/>
    <cellStyle name="汇总 2 2 2 2 9 2 2 2 2" xfId="30121"/>
    <cellStyle name="输出 2 4 2 3 3" xfId="30122"/>
    <cellStyle name="常规 9 2 5" xfId="30123"/>
    <cellStyle name="常规 9 2 5 2" xfId="30124"/>
    <cellStyle name="常规 9 2 5 2 2" xfId="30125"/>
    <cellStyle name="常规 9 2 5 2 3" xfId="30126"/>
    <cellStyle name="常规 9 2 5 3 2" xfId="30127"/>
    <cellStyle name="常规 9 2 5 4" xfId="30128"/>
    <cellStyle name="常规 9 2 6 2" xfId="30129"/>
    <cellStyle name="强调文字颜色 3 5 2 8" xfId="30130"/>
    <cellStyle name="常规 9 2 6 2 2" xfId="30131"/>
    <cellStyle name="计算 3 2 4 4" xfId="30132"/>
    <cellStyle name="常规 9 2 6 3" xfId="30133"/>
    <cellStyle name="常规 9 2 6 3 2" xfId="30134"/>
    <cellStyle name="计算 3 2 5 4" xfId="30135"/>
    <cellStyle name="常规 9 2 6 4" xfId="30136"/>
    <cellStyle name="常规 9 2 7" xfId="30137"/>
    <cellStyle name="常规 9 2 7 2" xfId="30138"/>
    <cellStyle name="常规 9 2 7 2 2" xfId="30139"/>
    <cellStyle name="计算 3 3 4 4" xfId="30140"/>
    <cellStyle name="常规 9 2 7 3" xfId="30141"/>
    <cellStyle name="常规 9 2 7 4" xfId="30142"/>
    <cellStyle name="常规 9 2 8 2 2" xfId="30143"/>
    <cellStyle name="计算 3 4 4 4" xfId="30144"/>
    <cellStyle name="常规 9 2 8 2 2 2" xfId="30145"/>
    <cellStyle name="常规 9 2 8 2 4" xfId="30146"/>
    <cellStyle name="常规 9 2 8 3" xfId="30147"/>
    <cellStyle name="常规 9 2 8 3 2" xfId="30148"/>
    <cellStyle name="常规 9 2 8 3 3" xfId="30149"/>
    <cellStyle name="常规 9 2 8 4" xfId="30150"/>
    <cellStyle name="常规 9 2 8 5" xfId="30151"/>
    <cellStyle name="汇总 5 2 2 2 2 4" xfId="30152"/>
    <cellStyle name="常规 9 3 2 2 3" xfId="30153"/>
    <cellStyle name="检查单元格 3 5 4" xfId="30154"/>
    <cellStyle name="常规 9 3 2 3" xfId="30155"/>
    <cellStyle name="汇总 5 2 2 2 3 3" xfId="30156"/>
    <cellStyle name="常规 9 3 2 3 2" xfId="30157"/>
    <cellStyle name="检查单元格 3 5 5" xfId="30158"/>
    <cellStyle name="常规 9 3 2 4" xfId="30159"/>
    <cellStyle name="常规 9 3 3" xfId="30160"/>
    <cellStyle name="注释 2 2 2 3 3 2 2 3" xfId="30161"/>
    <cellStyle name="检查单元格 3 6 3" xfId="30162"/>
    <cellStyle name="常规 9 3 3 2" xfId="30163"/>
    <cellStyle name="汇总 5 2 2 3 2 4" xfId="30164"/>
    <cellStyle name="常规 9 3 3 2 3" xfId="30165"/>
    <cellStyle name="计算 2 2 5 4 2 3 2" xfId="30166"/>
    <cellStyle name="注释 2 2 2 3 3 2 2 4" xfId="30167"/>
    <cellStyle name="检查单元格 3 6 4" xfId="30168"/>
    <cellStyle name="常规 9 3 3 3" xfId="30169"/>
    <cellStyle name="常规 9 3 3 4" xfId="30170"/>
    <cellStyle name="常规 9 3 4" xfId="30171"/>
    <cellStyle name="常规 9 3 4 2" xfId="30172"/>
    <cellStyle name="汇总 5 2 2 4 2 3" xfId="30173"/>
    <cellStyle name="常规 9 3 4 2 2" xfId="30174"/>
    <cellStyle name="常规 9 3 4 2 3" xfId="30175"/>
    <cellStyle name="计算 2 2 5 4 3 3 2" xfId="30176"/>
    <cellStyle name="常规 9 3 4 3" xfId="30177"/>
    <cellStyle name="常规 9 3 5" xfId="30178"/>
    <cellStyle name="常规 9 3 5 2" xfId="30179"/>
    <cellStyle name="汇总 2 2 4 3" xfId="30180"/>
    <cellStyle name="常规 9 3 5 2 2" xfId="30181"/>
    <cellStyle name="汇总 2 2 4 4" xfId="30182"/>
    <cellStyle name="常规 9 3 5 2 3" xfId="30183"/>
    <cellStyle name="常规 9 3 5 3" xfId="30184"/>
    <cellStyle name="常规 9 3 5 4" xfId="30185"/>
    <cellStyle name="常规 9 3 6 3" xfId="30186"/>
    <cellStyle name="常规 9 3 7 2" xfId="30187"/>
    <cellStyle name="常规 9 4 3" xfId="30188"/>
    <cellStyle name="注释 2 2 2 3 3 3 2 3" xfId="30189"/>
    <cellStyle name="检查单元格 4 6 3" xfId="30190"/>
    <cellStyle name="常规 9 4 3 2" xfId="30191"/>
    <cellStyle name="常规 9 5 2" xfId="30192"/>
    <cellStyle name="常规 9 5 3" xfId="30193"/>
    <cellStyle name="常规 9 5 6" xfId="30194"/>
    <cellStyle name="常规 9 6 2" xfId="30195"/>
    <cellStyle name="检查单元格 6 5 3" xfId="30196"/>
    <cellStyle name="常规 9 6 2 2" xfId="30197"/>
    <cellStyle name="检查单元格 6 5 4" xfId="30198"/>
    <cellStyle name="常规 9 6 2 3" xfId="30199"/>
    <cellStyle name="常规 9 6 3" xfId="30200"/>
    <cellStyle name="常规 9 6 3 2" xfId="30201"/>
    <cellStyle name="常规 9 6 5" xfId="30202"/>
    <cellStyle name="常规 9 7" xfId="30203"/>
    <cellStyle name="常规 9 7 2" xfId="30204"/>
    <cellStyle name="汇总 7 4 2 3" xfId="30205"/>
    <cellStyle name="常规 9 7 2 3" xfId="30206"/>
    <cellStyle name="常规 9 7 3" xfId="30207"/>
    <cellStyle name="输入 2 6 3 2 2 2 2" xfId="30208"/>
    <cellStyle name="常规 9 7 4" xfId="30209"/>
    <cellStyle name="常规 9 8" xfId="30210"/>
    <cellStyle name="解释性文本 4 2 3 6" xfId="30211"/>
    <cellStyle name="常规 9 8 2 3" xfId="30212"/>
    <cellStyle name="常规 9 8 2 4" xfId="30213"/>
    <cellStyle name="常规 9 8 3" xfId="30214"/>
    <cellStyle name="常规 9 8 5" xfId="30215"/>
    <cellStyle name="常规 9 9" xfId="30216"/>
    <cellStyle name="常规 9 9 2" xfId="30217"/>
    <cellStyle name="好 10" xfId="30218"/>
    <cellStyle name="好 11" xfId="30219"/>
    <cellStyle name="好 2 10" xfId="30220"/>
    <cellStyle name="好 2 2 11" xfId="30221"/>
    <cellStyle name="好 2 2 2 2" xfId="30222"/>
    <cellStyle name="好 2 2 2 2 2 2" xfId="30223"/>
    <cellStyle name="好 2 2 2 2 2 2 2" xfId="30224"/>
    <cellStyle name="警告文本 4 8" xfId="30225"/>
    <cellStyle name="好 2 2 2 2 3" xfId="30226"/>
    <cellStyle name="好 2 2 2 3" xfId="30227"/>
    <cellStyle name="好 2 2 2 3 2" xfId="30228"/>
    <cellStyle name="好 2 2 2 3 2 2" xfId="30229"/>
    <cellStyle name="好 2 2 2 3 2 2 2" xfId="30230"/>
    <cellStyle name="好 2 2 2 3 3" xfId="30231"/>
    <cellStyle name="好 2 2 2 3 6" xfId="30232"/>
    <cellStyle name="好 2 2 2 4 2" xfId="30233"/>
    <cellStyle name="好 2 2 2 4 2 2" xfId="30234"/>
    <cellStyle name="好 2 2 2 4 3" xfId="30235"/>
    <cellStyle name="好 2 2 2 4 5" xfId="30236"/>
    <cellStyle name="好 2 2 2 5" xfId="30237"/>
    <cellStyle name="好 2 2 2 5 2" xfId="30238"/>
    <cellStyle name="好 2 2 2 5 2 2" xfId="30239"/>
    <cellStyle name="好 2 2 2 5 3" xfId="30240"/>
    <cellStyle name="好 2 2 2 5 4" xfId="30241"/>
    <cellStyle name="计算 2 2 2 4 2 2 2" xfId="30242"/>
    <cellStyle name="好 2 2 2 6" xfId="30243"/>
    <cellStyle name="好 2 2 2 6 2" xfId="30244"/>
    <cellStyle name="好 2 2 2 7" xfId="30245"/>
    <cellStyle name="好 2 2 2 8" xfId="30246"/>
    <cellStyle name="好 2 2 3 2" xfId="30247"/>
    <cellStyle name="好 2 2 3 2 2 2" xfId="30248"/>
    <cellStyle name="好 2 2 3 2 3" xfId="30249"/>
    <cellStyle name="好 2 2 3 2 3 2" xfId="30250"/>
    <cellStyle name="计算 5 2 3 2 3" xfId="30251"/>
    <cellStyle name="好 2 2 3 2 4" xfId="30252"/>
    <cellStyle name="好 2 2 3 3 2 2" xfId="30253"/>
    <cellStyle name="好 2 2 3 3 3" xfId="30254"/>
    <cellStyle name="好 2 2 3 3 4" xfId="30255"/>
    <cellStyle name="好 2 2 3 4" xfId="30256"/>
    <cellStyle name="好 2 2 3 4 2" xfId="30257"/>
    <cellStyle name="好 2 2 3 5" xfId="30258"/>
    <cellStyle name="好 2 2 3 6" xfId="30259"/>
    <cellStyle name="好 2 2 4 3" xfId="30260"/>
    <cellStyle name="好 2 2 4 3 2" xfId="30261"/>
    <cellStyle name="好 2 2 4 3 2 2" xfId="30262"/>
    <cellStyle name="好 2 2 4 3 3" xfId="30263"/>
    <cellStyle name="好 2 2 4 3 4" xfId="30264"/>
    <cellStyle name="汇总 2 2 2 5 4 2 2" xfId="30265"/>
    <cellStyle name="好 2 2 4 4" xfId="30266"/>
    <cellStyle name="好 2 2 4 4 2" xfId="30267"/>
    <cellStyle name="好 2 2 4 5" xfId="30268"/>
    <cellStyle name="好 2 2 5" xfId="30269"/>
    <cellStyle name="汇总 2 3 3 5 3" xfId="30270"/>
    <cellStyle name="好 2 2 5 2" xfId="30271"/>
    <cellStyle name="好 2 2 5 2 3" xfId="30272"/>
    <cellStyle name="好 2 2 5 3" xfId="30273"/>
    <cellStyle name="好 2 2 5 3 2" xfId="30274"/>
    <cellStyle name="好 2 2 5 5" xfId="30275"/>
    <cellStyle name="好 2 2 6" xfId="30276"/>
    <cellStyle name="好 2 2 6 2" xfId="30277"/>
    <cellStyle name="好 2 2 6 2 2" xfId="30278"/>
    <cellStyle name="好 2 2 6 2 3" xfId="30279"/>
    <cellStyle name="好 2 2 6 3" xfId="30280"/>
    <cellStyle name="好 2 2 6 3 2" xfId="30281"/>
    <cellStyle name="好 2 2 6 4" xfId="30282"/>
    <cellStyle name="好 2 2 6 5" xfId="30283"/>
    <cellStyle name="好 2 2 7" xfId="30284"/>
    <cellStyle name="好 2 2 7 2" xfId="30285"/>
    <cellStyle name="好 2 2 7 2 2" xfId="30286"/>
    <cellStyle name="好 2 2 7 2 3" xfId="30287"/>
    <cellStyle name="好 2 2 7 3" xfId="30288"/>
    <cellStyle name="好 2 2 7 4" xfId="30289"/>
    <cellStyle name="汇总 2 2 2 2 4 3 2 2 2" xfId="30290"/>
    <cellStyle name="好 2 2 8 2" xfId="30291"/>
    <cellStyle name="好 2 2 8 2 2 2" xfId="30292"/>
    <cellStyle name="好 2 2 8 2 3" xfId="30293"/>
    <cellStyle name="汇总 2 2 2 2 4 3 2 2 3" xfId="30294"/>
    <cellStyle name="好 2 2 8 3" xfId="30295"/>
    <cellStyle name="好 2 2 8 3 2" xfId="30296"/>
    <cellStyle name="好 2 2 8 3 3" xfId="30297"/>
    <cellStyle name="汇总 2 2 4 2 10" xfId="30298"/>
    <cellStyle name="好 2 2 8 4" xfId="30299"/>
    <cellStyle name="汇总 2 2 2 2 4 3 2 3" xfId="30300"/>
    <cellStyle name="好 2 2 9" xfId="30301"/>
    <cellStyle name="好 2 2 9 2" xfId="30302"/>
    <cellStyle name="好 2 3 2" xfId="30303"/>
    <cellStyle name="好 2 3 2 2" xfId="30304"/>
    <cellStyle name="好 2 3 2 2 4" xfId="30305"/>
    <cellStyle name="好 2 3 2 2 5" xfId="30306"/>
    <cellStyle name="好 2 3 2 3" xfId="30307"/>
    <cellStyle name="好 2 3 2 3 2" xfId="30308"/>
    <cellStyle name="好 2 3 2 3 2 2" xfId="30309"/>
    <cellStyle name="好 2 3 2 3 3" xfId="30310"/>
    <cellStyle name="好 2 3 2 3 4" xfId="30311"/>
    <cellStyle name="好 2 3 2 4" xfId="30312"/>
    <cellStyle name="好 2 3 2 4 2" xfId="30313"/>
    <cellStyle name="输出 2 2 4 10" xfId="30314"/>
    <cellStyle name="好 2 3 2 5" xfId="30315"/>
    <cellStyle name="好 2 3 2 6" xfId="30316"/>
    <cellStyle name="好 2 3 3" xfId="30317"/>
    <cellStyle name="好 2 3 3 2" xfId="30318"/>
    <cellStyle name="输出 4 2 2 2 4" xfId="30319"/>
    <cellStyle name="好 2 3 3 2 2" xfId="30320"/>
    <cellStyle name="输出 4 2 2 2 4 2" xfId="30321"/>
    <cellStyle name="好 2 3 3 2 3" xfId="30322"/>
    <cellStyle name="汇总 2 5 5 2 2 2 2" xfId="30323"/>
    <cellStyle name="好 2 3 3 3" xfId="30324"/>
    <cellStyle name="输出 4 2 2 2 5" xfId="30325"/>
    <cellStyle name="好 2 3 3 4" xfId="30326"/>
    <cellStyle name="输出 4 2 2 2 6" xfId="30327"/>
    <cellStyle name="好 2 3 4" xfId="30328"/>
    <cellStyle name="汇总 2 3 3 6 2" xfId="30329"/>
    <cellStyle name="好 2 3 4 2 2" xfId="30330"/>
    <cellStyle name="输出 4 2 2 3 4 2" xfId="30331"/>
    <cellStyle name="好 2 3 4 3" xfId="30332"/>
    <cellStyle name="输出 4 2 2 3 5" xfId="30333"/>
    <cellStyle name="好 2 3 4 3 2" xfId="30334"/>
    <cellStyle name="好 2 3 4 4" xfId="30335"/>
    <cellStyle name="输出 4 2 2 3 6" xfId="30336"/>
    <cellStyle name="好 2 3 5" xfId="30337"/>
    <cellStyle name="好 2 3 5 2" xfId="30338"/>
    <cellStyle name="输出 4 2 2 4 4" xfId="30339"/>
    <cellStyle name="好 2 3 5 2 2" xfId="30340"/>
    <cellStyle name="计算 2 2 2 2 4 3" xfId="30341"/>
    <cellStyle name="好 2 3 5 2 3" xfId="30342"/>
    <cellStyle name="计算 2 2 2 2 4 4" xfId="30343"/>
    <cellStyle name="好 2 3 5 2 4" xfId="30344"/>
    <cellStyle name="计算 2 2 2 2 4 5" xfId="30345"/>
    <cellStyle name="好 2 3 5 3" xfId="30346"/>
    <cellStyle name="好 2 3 5 3 2" xfId="30347"/>
    <cellStyle name="计算 2 2 2 2 5 3" xfId="30348"/>
    <cellStyle name="好 2 3 5 3 3" xfId="30349"/>
    <cellStyle name="计算 2 2 2 2 5 4" xfId="30350"/>
    <cellStyle name="好 2 3 5 4" xfId="30351"/>
    <cellStyle name="好 2 3 5 4 2" xfId="30352"/>
    <cellStyle name="计算 2 2 2 2 6 3" xfId="30353"/>
    <cellStyle name="链接单元格 2 2 10" xfId="30354"/>
    <cellStyle name="好 2 3 5 5" xfId="30355"/>
    <cellStyle name="好 2 3 6 2" xfId="30356"/>
    <cellStyle name="好 2 3 7" xfId="30357"/>
    <cellStyle name="汇总 2 2 2 2 4 3 3 2" xfId="30358"/>
    <cellStyle name="好 2 3 8" xfId="30359"/>
    <cellStyle name="好 2 4 2" xfId="30360"/>
    <cellStyle name="检查单元格 4 2 6" xfId="30361"/>
    <cellStyle name="好 2 4 2 2" xfId="30362"/>
    <cellStyle name="检查单元格 4 2 6 2" xfId="30363"/>
    <cellStyle name="好 2 4 2 3" xfId="30364"/>
    <cellStyle name="好 2 4 2 4" xfId="30365"/>
    <cellStyle name="好 2 4 2 5" xfId="30366"/>
    <cellStyle name="好 2 4 3" xfId="30367"/>
    <cellStyle name="检查单元格 4 2 7" xfId="30368"/>
    <cellStyle name="好 2 4 3 2" xfId="30369"/>
    <cellStyle name="输出 4 2 3 2 4" xfId="30370"/>
    <cellStyle name="好 2 4 3 2 2" xfId="30371"/>
    <cellStyle name="输出 4 2 3 2 4 2" xfId="30372"/>
    <cellStyle name="输出 2 2 2 2 4 2 3" xfId="30373"/>
    <cellStyle name="好 2 4 3 3" xfId="30374"/>
    <cellStyle name="输出 4 2 3 2 5" xfId="30375"/>
    <cellStyle name="好 2 4 3 4" xfId="30376"/>
    <cellStyle name="输出 4 2 3 2 6" xfId="30377"/>
    <cellStyle name="好 2 4 4" xfId="30378"/>
    <cellStyle name="汇总 2 3 3 7 2" xfId="30379"/>
    <cellStyle name="检查单元格 4 2 8" xfId="30380"/>
    <cellStyle name="好 2 4 4 2" xfId="30381"/>
    <cellStyle name="输出 4 2 3 3 4" xfId="30382"/>
    <cellStyle name="好 2 4 5" xfId="30383"/>
    <cellStyle name="好 2 5" xfId="30384"/>
    <cellStyle name="警告文本 3 2 3 3 2" xfId="30385"/>
    <cellStyle name="输入 2 2 3 10" xfId="30386"/>
    <cellStyle name="检查单元格 4 3 6" xfId="30387"/>
    <cellStyle name="好 2 5 2" xfId="30388"/>
    <cellStyle name="警告文本 3 2 3 3 2 2" xfId="30389"/>
    <cellStyle name="输入 2 2 3 10 2" xfId="30390"/>
    <cellStyle name="警告文本 2 2 5" xfId="30391"/>
    <cellStyle name="好 2 5 2 2" xfId="30392"/>
    <cellStyle name="警告文本 2 2 6" xfId="30393"/>
    <cellStyle name="好 2 5 2 3" xfId="30394"/>
    <cellStyle name="警告文本 2 2 6 2" xfId="30395"/>
    <cellStyle name="好 2 5 2 3 2" xfId="30396"/>
    <cellStyle name="警告文本 2 2 7" xfId="30397"/>
    <cellStyle name="好 2 5 2 4" xfId="30398"/>
    <cellStyle name="警告文本 2 2 8" xfId="30399"/>
    <cellStyle name="好 2 5 2 5" xfId="30400"/>
    <cellStyle name="警告文本 2 3 5" xfId="30401"/>
    <cellStyle name="好 2 5 3 2" xfId="30402"/>
    <cellStyle name="输出 4 2 4 2 4" xfId="30403"/>
    <cellStyle name="警告文本 2 3 5 2" xfId="30404"/>
    <cellStyle name="好 2 5 3 2 2" xfId="30405"/>
    <cellStyle name="警告文本 2 3 6" xfId="30406"/>
    <cellStyle name="好 2 5 3 3" xfId="30407"/>
    <cellStyle name="警告文本 2 3 7" xfId="30408"/>
    <cellStyle name="好 2 5 3 4" xfId="30409"/>
    <cellStyle name="好 2 5 4" xfId="30410"/>
    <cellStyle name="警告文本 2 4 5" xfId="30411"/>
    <cellStyle name="好 2 5 4 2" xfId="30412"/>
    <cellStyle name="好 2 5 5" xfId="30413"/>
    <cellStyle name="好 2 6" xfId="30414"/>
    <cellStyle name="警告文本 3 2 3 3 3" xfId="30415"/>
    <cellStyle name="输入 2 2 3 11" xfId="30416"/>
    <cellStyle name="好 2 6 2" xfId="30417"/>
    <cellStyle name="检查单元格 4 4 6" xfId="30418"/>
    <cellStyle name="警告文本 3 2 5" xfId="30419"/>
    <cellStyle name="好 2 6 2 2" xfId="30420"/>
    <cellStyle name="警告文本 3 2 7" xfId="30421"/>
    <cellStyle name="好 2 6 2 4" xfId="30422"/>
    <cellStyle name="好 2 6 3" xfId="30423"/>
    <cellStyle name="警告文本 3 3 5" xfId="30424"/>
    <cellStyle name="好 2 6 3 2" xfId="30425"/>
    <cellStyle name="输出 4 2 5 2 4" xfId="30426"/>
    <cellStyle name="好 2 6 4" xfId="30427"/>
    <cellStyle name="警告文本 3 4 5" xfId="30428"/>
    <cellStyle name="好 2 6 4 2" xfId="30429"/>
    <cellStyle name="好 2 6 5" xfId="30430"/>
    <cellStyle name="好 2 6 6" xfId="30431"/>
    <cellStyle name="好 3 2 2" xfId="30432"/>
    <cellStyle name="好 3 2 2 2" xfId="30433"/>
    <cellStyle name="输入 2 14 2 5" xfId="30434"/>
    <cellStyle name="好 3 2 2 2 2" xfId="30435"/>
    <cellStyle name="好 3 2 2 2 3" xfId="30436"/>
    <cellStyle name="强调文字颜色 4 6 2" xfId="30437"/>
    <cellStyle name="好 3 2 2 2 3 2" xfId="30438"/>
    <cellStyle name="强调文字颜色 4 6 2 2" xfId="30439"/>
    <cellStyle name="好 3 2 2 2 4" xfId="30440"/>
    <cellStyle name="强调文字颜色 4 6 3" xfId="30441"/>
    <cellStyle name="好 3 2 2 2 5" xfId="30442"/>
    <cellStyle name="强调文字颜色 4 6 4" xfId="30443"/>
    <cellStyle name="好 3 2 2 3" xfId="30444"/>
    <cellStyle name="汇总 2 14" xfId="30445"/>
    <cellStyle name="好 3 2 2 3 2" xfId="30446"/>
    <cellStyle name="汇总 2 15" xfId="30447"/>
    <cellStyle name="好 3 2 2 3 3" xfId="30448"/>
    <cellStyle name="强调文字颜色 4 7 2" xfId="30449"/>
    <cellStyle name="好 3 2 2 5" xfId="30450"/>
    <cellStyle name="好 3 2 2 6" xfId="30451"/>
    <cellStyle name="好 3 2 3" xfId="30452"/>
    <cellStyle name="链接单元格 2 3 3 2 2 2" xfId="30453"/>
    <cellStyle name="好 3 2 3 2" xfId="30454"/>
    <cellStyle name="好 3 2 3 2 2" xfId="30455"/>
    <cellStyle name="汇总 2 7 4 2 3 3" xfId="30456"/>
    <cellStyle name="好 3 2 3 2 2 2" xfId="30457"/>
    <cellStyle name="好 3 2 3 2 3" xfId="30458"/>
    <cellStyle name="强调文字颜色 5 6 2" xfId="30459"/>
    <cellStyle name="好 3 2 3 2 3 2" xfId="30460"/>
    <cellStyle name="强调文字颜色 5 6 2 2" xfId="30461"/>
    <cellStyle name="好 3 2 3 2 4" xfId="30462"/>
    <cellStyle name="强调文字颜色 5 6 3" xfId="30463"/>
    <cellStyle name="好 3 2 3 3" xfId="30464"/>
    <cellStyle name="好 3 2 3 3 2" xfId="30465"/>
    <cellStyle name="汇总 2 7 4 3 3 3" xfId="30466"/>
    <cellStyle name="好 3 2 3 3 2 2" xfId="30467"/>
    <cellStyle name="好 3 2 3 3 3" xfId="30468"/>
    <cellStyle name="强调文字颜色 5 7 2" xfId="30469"/>
    <cellStyle name="好 3 2 3 4" xfId="30470"/>
    <cellStyle name="好 3 2 3 5" xfId="30471"/>
    <cellStyle name="好 3 2 3 6" xfId="30472"/>
    <cellStyle name="好 3 2 4 2 2" xfId="30473"/>
    <cellStyle name="好 3 2 4 2 3" xfId="30474"/>
    <cellStyle name="强调文字颜色 6 6 2" xfId="30475"/>
    <cellStyle name="好 3 2 4 3" xfId="30476"/>
    <cellStyle name="好 3 2 4 3 2" xfId="30477"/>
    <cellStyle name="好 3 2 4 4" xfId="30478"/>
    <cellStyle name="好 3 2 4 5" xfId="30479"/>
    <cellStyle name="好 3 2 5" xfId="30480"/>
    <cellStyle name="计算 2 15 2 3 2" xfId="30481"/>
    <cellStyle name="好 3 2 5 2" xfId="30482"/>
    <cellStyle name="好 3 2 5 2 2" xfId="30483"/>
    <cellStyle name="好 3 2 5 3" xfId="30484"/>
    <cellStyle name="好 3 2 5 4" xfId="30485"/>
    <cellStyle name="好 3 2 6" xfId="30486"/>
    <cellStyle name="好 3 2 6 2" xfId="30487"/>
    <cellStyle name="好 3 2 7" xfId="30488"/>
    <cellStyle name="汇总 2 2 2 2 4 4 2 2" xfId="30489"/>
    <cellStyle name="好 3 2 8" xfId="30490"/>
    <cellStyle name="好 3 3 2" xfId="30491"/>
    <cellStyle name="好 3 3 2 2" xfId="30492"/>
    <cellStyle name="好 3 3 2 2 3" xfId="30493"/>
    <cellStyle name="好 3 3 2 3" xfId="30494"/>
    <cellStyle name="好 3 3 2 3 2" xfId="30495"/>
    <cellStyle name="好 3 3 2 4" xfId="30496"/>
    <cellStyle name="好 3 3 2 5" xfId="30497"/>
    <cellStyle name="好 3 3 3" xfId="30498"/>
    <cellStyle name="链接单元格 2 3 3 2 3 2" xfId="30499"/>
    <cellStyle name="好 3 3 3 2" xfId="30500"/>
    <cellStyle name="输出 4 3 2 2 4" xfId="30501"/>
    <cellStyle name="注释 2 2 2 2 11" xfId="30502"/>
    <cellStyle name="好 3 3 3 3" xfId="30503"/>
    <cellStyle name="注释 2 2 2 2 12" xfId="30504"/>
    <cellStyle name="好 3 3 3 4" xfId="30505"/>
    <cellStyle name="注释 2 2 2 2 13" xfId="30506"/>
    <cellStyle name="好 3 3 4" xfId="30507"/>
    <cellStyle name="汇总 2 3 4 6 2" xfId="30508"/>
    <cellStyle name="好 3 3 5" xfId="30509"/>
    <cellStyle name="好 3 3 6" xfId="30510"/>
    <cellStyle name="好 3 4" xfId="30511"/>
    <cellStyle name="好 3 4 2" xfId="30512"/>
    <cellStyle name="检查单元格 5 2 6" xfId="30513"/>
    <cellStyle name="好 3 4 2 2" xfId="30514"/>
    <cellStyle name="检查单元格 5 2 6 2" xfId="30515"/>
    <cellStyle name="好 3 4 2 2 3" xfId="30516"/>
    <cellStyle name="输出 2 2 3 2 3 2 4" xfId="30517"/>
    <cellStyle name="好 3 4 2 3" xfId="30518"/>
    <cellStyle name="汇总 2 6 2 2 2 2 2 2" xfId="30519"/>
    <cellStyle name="好 3 4 2 4" xfId="30520"/>
    <cellStyle name="好 3 4 2 5" xfId="30521"/>
    <cellStyle name="好 3 4 3" xfId="30522"/>
    <cellStyle name="检查单元格 5 2 7" xfId="30523"/>
    <cellStyle name="好 3 4 3 2" xfId="30524"/>
    <cellStyle name="输出 4 3 3 2 4" xfId="30525"/>
    <cellStyle name="好 3 4 3 2 2" xfId="30526"/>
    <cellStyle name="输出 2 2 3 2 4 2 3" xfId="30527"/>
    <cellStyle name="好 3 4 3 3" xfId="30528"/>
    <cellStyle name="好 3 4 3 4" xfId="30529"/>
    <cellStyle name="好 3 4 4" xfId="30530"/>
    <cellStyle name="检查单元格 5 2 8" xfId="30531"/>
    <cellStyle name="好 3 4 4 2" xfId="30532"/>
    <cellStyle name="好 3 4 5" xfId="30533"/>
    <cellStyle name="好 3 5" xfId="30534"/>
    <cellStyle name="警告文本 3 2 3 4 2" xfId="30535"/>
    <cellStyle name="好 3 5 2" xfId="30536"/>
    <cellStyle name="检查单元格 5 3 6" xfId="30537"/>
    <cellStyle name="好 3 5 2 2" xfId="30538"/>
    <cellStyle name="好 3 5 2 3" xfId="30539"/>
    <cellStyle name="好 3 5 4" xfId="30540"/>
    <cellStyle name="好 3 5 5" xfId="30541"/>
    <cellStyle name="好 3 6" xfId="30542"/>
    <cellStyle name="好 3 6 2" xfId="30543"/>
    <cellStyle name="检查单元格 5 4 6" xfId="30544"/>
    <cellStyle name="好 3 6 2 2" xfId="30545"/>
    <cellStyle name="好 3 6 3" xfId="30546"/>
    <cellStyle name="好 3 6 4" xfId="30547"/>
    <cellStyle name="汇总 2 2 3 2 3 2 2 2 2" xfId="30548"/>
    <cellStyle name="好 4 2 2 2" xfId="30549"/>
    <cellStyle name="好 4 2 2 2 2" xfId="30550"/>
    <cellStyle name="好 4 2 2 2 3" xfId="30551"/>
    <cellStyle name="好 4 2 2 2 4" xfId="30552"/>
    <cellStyle name="好 4 2 2 3" xfId="30553"/>
    <cellStyle name="好 4 2 2 5" xfId="30554"/>
    <cellStyle name="好 4 2 2 6" xfId="30555"/>
    <cellStyle name="注释 2 15 3 2" xfId="30556"/>
    <cellStyle name="好 4 2 3 5" xfId="30557"/>
    <cellStyle name="好 4 2 3 6" xfId="30558"/>
    <cellStyle name="好 4 2 4 5" xfId="30559"/>
    <cellStyle name="好 4 2 5" xfId="30560"/>
    <cellStyle name="强调文字颜色 4 4 4 2 2 3" xfId="30561"/>
    <cellStyle name="好 4 2 5 2 2" xfId="30562"/>
    <cellStyle name="输出 2 2 5 3 4 3" xfId="30563"/>
    <cellStyle name="好 4 2 5 3" xfId="30564"/>
    <cellStyle name="好 4 2 5 4" xfId="30565"/>
    <cellStyle name="好 4 2 6" xfId="30566"/>
    <cellStyle name="好 4 2 7" xfId="30567"/>
    <cellStyle name="汇总 2 2 2 2 4 5 2 2" xfId="30568"/>
    <cellStyle name="好 4 2 8" xfId="30569"/>
    <cellStyle name="好 4 3 2" xfId="30570"/>
    <cellStyle name="强调文字颜色 2 4 2 2 3 4" xfId="30571"/>
    <cellStyle name="好 4 3 2 2" xfId="30572"/>
    <cellStyle name="好 4 3 2 2 3" xfId="30573"/>
    <cellStyle name="好 4 3 2 3" xfId="30574"/>
    <cellStyle name="好 4 3 2 4" xfId="30575"/>
    <cellStyle name="好 4 3 3" xfId="30576"/>
    <cellStyle name="好 4 3 3 2" xfId="30577"/>
    <cellStyle name="输出 4 4 2 2 4" xfId="30578"/>
    <cellStyle name="好 4 3 3 2 2" xfId="30579"/>
    <cellStyle name="好 4 3 3 3" xfId="30580"/>
    <cellStyle name="好 4 3 3 4" xfId="30581"/>
    <cellStyle name="好 4 3 4" xfId="30582"/>
    <cellStyle name="强调文字颜色 4 4 4 2 3 2" xfId="30583"/>
    <cellStyle name="好 4 3 5" xfId="30584"/>
    <cellStyle name="好 4 4 2 2" xfId="30585"/>
    <cellStyle name="好 4 4 2 2 2" xfId="30586"/>
    <cellStyle name="输出 2 2 4 2 3 2 3" xfId="30587"/>
    <cellStyle name="汇总 5 8" xfId="30588"/>
    <cellStyle name="好 4 4 2 3" xfId="30589"/>
    <cellStyle name="汇总 2 10 4 2" xfId="30590"/>
    <cellStyle name="好 4 4 2 4" xfId="30591"/>
    <cellStyle name="汇总 2 10 4 3" xfId="30592"/>
    <cellStyle name="好 4 4 2 5" xfId="30593"/>
    <cellStyle name="好 4 4 3 2" xfId="30594"/>
    <cellStyle name="输出 4 4 3 2 4" xfId="30595"/>
    <cellStyle name="好 4 4 3 2 2" xfId="30596"/>
    <cellStyle name="输出 2 2 4 2 4 2 3" xfId="30597"/>
    <cellStyle name="好 4 4 3 3" xfId="30598"/>
    <cellStyle name="汇总 2 10 5 2" xfId="30599"/>
    <cellStyle name="好 4 4 3 4" xfId="30600"/>
    <cellStyle name="好 4 4 4" xfId="30601"/>
    <cellStyle name="好 4 4 4 2" xfId="30602"/>
    <cellStyle name="好 4 4 5" xfId="30603"/>
    <cellStyle name="好 4 5 2 2" xfId="30604"/>
    <cellStyle name="好 4 5 2 3" xfId="30605"/>
    <cellStyle name="好 4 5 4" xfId="30606"/>
    <cellStyle name="好 4 5 5" xfId="30607"/>
    <cellStyle name="好 4 6 2" xfId="30608"/>
    <cellStyle name="好 4 6 2 2" xfId="30609"/>
    <cellStyle name="好 4 6 3" xfId="30610"/>
    <cellStyle name="好 4 6 4" xfId="30611"/>
    <cellStyle name="汇总 2 2 3 2 3 2 3 2 2" xfId="30612"/>
    <cellStyle name="好 4 7 2" xfId="30613"/>
    <cellStyle name="好 5 2 2" xfId="30614"/>
    <cellStyle name="强调文字颜色 2 4 2 3 2 4" xfId="30615"/>
    <cellStyle name="好 5 2 2 2 2 2" xfId="30616"/>
    <cellStyle name="计算 6 2" xfId="30617"/>
    <cellStyle name="好 5 2 2 2 2 3" xfId="30618"/>
    <cellStyle name="计算 6 3" xfId="30619"/>
    <cellStyle name="好 5 2 2 2 3" xfId="30620"/>
    <cellStyle name="计算 7" xfId="30621"/>
    <cellStyle name="好 5 2 2 2 3 2" xfId="30622"/>
    <cellStyle name="计算 7 2" xfId="30623"/>
    <cellStyle name="好 5 2 2 2 4" xfId="30624"/>
    <cellStyle name="输出 2 2 3 6 2 2 2" xfId="30625"/>
    <cellStyle name="计算 8" xfId="30626"/>
    <cellStyle name="好 5 2 2 3 2 2" xfId="30627"/>
    <cellStyle name="好 5 2 2 3 3" xfId="30628"/>
    <cellStyle name="好 5 2 2 3 4" xfId="30629"/>
    <cellStyle name="好 5 2 3" xfId="30630"/>
    <cellStyle name="强调文字颜色 2 4 2 3 2 5" xfId="30631"/>
    <cellStyle name="好 5 2 3 2" xfId="30632"/>
    <cellStyle name="汇总 2 2 11 2 2 2 3" xfId="30633"/>
    <cellStyle name="好 5 2 3 2 2" xfId="30634"/>
    <cellStyle name="好 5 2 3 2 3" xfId="30635"/>
    <cellStyle name="好 5 2 3 2 4" xfId="30636"/>
    <cellStyle name="好 5 2 3 3" xfId="30637"/>
    <cellStyle name="好 5 2 3 3 3" xfId="30638"/>
    <cellStyle name="汇总 4 2 2 2 2 2 2 2" xfId="30639"/>
    <cellStyle name="好 5 2 4" xfId="30640"/>
    <cellStyle name="强调文字颜色 4 4 4 3 2 2" xfId="30641"/>
    <cellStyle name="好 5 2 4 3" xfId="30642"/>
    <cellStyle name="汇总 2 2 4 2 5 2 4" xfId="30643"/>
    <cellStyle name="好 5 2 5" xfId="30644"/>
    <cellStyle name="好 5 2 5 2" xfId="30645"/>
    <cellStyle name="汇总 2 2 4 2 5 3 3" xfId="30646"/>
    <cellStyle name="好 5 2 5 2 2" xfId="30647"/>
    <cellStyle name="好 5 2 5 3" xfId="30648"/>
    <cellStyle name="好 5 2 6" xfId="30649"/>
    <cellStyle name="好 5 2 6 2" xfId="30650"/>
    <cellStyle name="好 5 2 7" xfId="30651"/>
    <cellStyle name="好 5 2 8" xfId="30652"/>
    <cellStyle name="好 5 3 2" xfId="30653"/>
    <cellStyle name="强调文字颜色 2 4 2 3 3 4" xfId="30654"/>
    <cellStyle name="好 5 3 2 2" xfId="30655"/>
    <cellStyle name="好 5 3 2 2 2" xfId="30656"/>
    <cellStyle name="好 5 3 2 2 3" xfId="30657"/>
    <cellStyle name="好 5 3 2 3" xfId="30658"/>
    <cellStyle name="好 5 3 3 2" xfId="30659"/>
    <cellStyle name="好 5 3 3 2 2" xfId="30660"/>
    <cellStyle name="好 5 3 3 3" xfId="30661"/>
    <cellStyle name="好 5 3 4" xfId="30662"/>
    <cellStyle name="好 5 3 4 2" xfId="30663"/>
    <cellStyle name="汇总 2 2 4 2 6 2 3" xfId="30664"/>
    <cellStyle name="好 5 3 5" xfId="30665"/>
    <cellStyle name="好 5 4 2" xfId="30666"/>
    <cellStyle name="好 5 4 2 2" xfId="30667"/>
    <cellStyle name="链接单元格 2 2 4 5" xfId="30668"/>
    <cellStyle name="好 5 4 2 2 2" xfId="30669"/>
    <cellStyle name="输出 2 2 5 2 3 2 3" xfId="30670"/>
    <cellStyle name="链接单元格 2 2 4 6" xfId="30671"/>
    <cellStyle name="好 5 4 2 2 3" xfId="30672"/>
    <cellStyle name="输出 2 2 5 2 3 2 4" xfId="30673"/>
    <cellStyle name="好 5 4 2 3" xfId="30674"/>
    <cellStyle name="好 5 4 2 5" xfId="30675"/>
    <cellStyle name="好 5 4 3" xfId="30676"/>
    <cellStyle name="好 5 4 3 2" xfId="30677"/>
    <cellStyle name="链接单元格 2 3 4 5" xfId="30678"/>
    <cellStyle name="好 5 4 3 2 2" xfId="30679"/>
    <cellStyle name="好 5 4 3 3" xfId="30680"/>
    <cellStyle name="好 5 4 3 4" xfId="30681"/>
    <cellStyle name="好 5 4 4" xfId="30682"/>
    <cellStyle name="汇总 2 3 2 3 2 2 2 2 2" xfId="30683"/>
    <cellStyle name="好 5 4 4 2" xfId="30684"/>
    <cellStyle name="汇总 2 2 4 2 7 2 3" xfId="30685"/>
    <cellStyle name="好 5 4 5" xfId="30686"/>
    <cellStyle name="好 5 4 6" xfId="30687"/>
    <cellStyle name="警告文本 6 3 2 2" xfId="30688"/>
    <cellStyle name="输出 2 2 6 2 2 2" xfId="30689"/>
    <cellStyle name="好 5 5 2" xfId="30690"/>
    <cellStyle name="输出 2 2 6 2 2 2 2" xfId="30691"/>
    <cellStyle name="好 5 5 2 2" xfId="30692"/>
    <cellStyle name="好 5 5 2 3" xfId="30693"/>
    <cellStyle name="输出 2 2 6 2 2 3" xfId="30694"/>
    <cellStyle name="好 5 5 3" xfId="30695"/>
    <cellStyle name="输出 2 2 6 2 2 4" xfId="30696"/>
    <cellStyle name="好 5 5 4" xfId="30697"/>
    <cellStyle name="好 5 5 5" xfId="30698"/>
    <cellStyle name="输出 2 2 6 2 3" xfId="30699"/>
    <cellStyle name="好 5 6" xfId="30700"/>
    <cellStyle name="输出 2 2 6 2 3 2" xfId="30701"/>
    <cellStyle name="好 5 6 2" xfId="30702"/>
    <cellStyle name="好 5 6 2 2" xfId="30703"/>
    <cellStyle name="好 5 6 4" xfId="30704"/>
    <cellStyle name="输出 2 2 6 2 4" xfId="30705"/>
    <cellStyle name="好 5 7" xfId="30706"/>
    <cellStyle name="好 5 7 2" xfId="30707"/>
    <cellStyle name="好 6 2 2" xfId="30708"/>
    <cellStyle name="好 6 2 2 2" xfId="30709"/>
    <cellStyle name="好 6 2 2 2 2" xfId="30710"/>
    <cellStyle name="好 6 2 2 2 3" xfId="30711"/>
    <cellStyle name="好 6 2 3" xfId="30712"/>
    <cellStyle name="好 6 2 3 2" xfId="30713"/>
    <cellStyle name="好 6 2 4" xfId="30714"/>
    <cellStyle name="好 6 2 4 2" xfId="30715"/>
    <cellStyle name="好 6 3" xfId="30716"/>
    <cellStyle name="好 6 3 2" xfId="30717"/>
    <cellStyle name="好 6 3 2 2" xfId="30718"/>
    <cellStyle name="好 6 3 2 2 2" xfId="30719"/>
    <cellStyle name="汇总 2 12 4 2" xfId="30720"/>
    <cellStyle name="好 6 3 2 2 3" xfId="30721"/>
    <cellStyle name="好 6 3 3" xfId="30722"/>
    <cellStyle name="好 6 3 4" xfId="30723"/>
    <cellStyle name="好 6 3 6" xfId="30724"/>
    <cellStyle name="好 6 4 2 2" xfId="30725"/>
    <cellStyle name="输入 4 2 2" xfId="30726"/>
    <cellStyle name="好 6 4 2 3" xfId="30727"/>
    <cellStyle name="好 6 4 3" xfId="30728"/>
    <cellStyle name="好 6 4 3 2" xfId="30729"/>
    <cellStyle name="好 6 4 4" xfId="30730"/>
    <cellStyle name="好 6 4 5" xfId="30731"/>
    <cellStyle name="输出 2 2 6 3 2" xfId="30732"/>
    <cellStyle name="好 6 5" xfId="30733"/>
    <cellStyle name="计算 2 4 2 2 2" xfId="30734"/>
    <cellStyle name="输出 2 2 6 3 2 2" xfId="30735"/>
    <cellStyle name="好 6 5 2" xfId="30736"/>
    <cellStyle name="输入 6" xfId="30737"/>
    <cellStyle name="计算 2 4 2 2 2 2" xfId="30738"/>
    <cellStyle name="好 6 5 2 2" xfId="30739"/>
    <cellStyle name="输入 6 2" xfId="30740"/>
    <cellStyle name="计算 2 4 2 2 2 2 2" xfId="30741"/>
    <cellStyle name="好 6 5 3" xfId="30742"/>
    <cellStyle name="输入 7" xfId="30743"/>
    <cellStyle name="计算 2 4 2 2 2 3" xfId="30744"/>
    <cellStyle name="好 6 5 4" xfId="30745"/>
    <cellStyle name="输入 8" xfId="30746"/>
    <cellStyle name="计算 2 4 2 2 2 4" xfId="30747"/>
    <cellStyle name="输出 2 2 6 3 3" xfId="30748"/>
    <cellStyle name="好 6 6" xfId="30749"/>
    <cellStyle name="计算 2 4 2 2 3" xfId="30750"/>
    <cellStyle name="好 6 6 2" xfId="30751"/>
    <cellStyle name="计算 2 4 2 2 3 2" xfId="30752"/>
    <cellStyle name="输出 2 2 6 3 4" xfId="30753"/>
    <cellStyle name="好 6 7" xfId="30754"/>
    <cellStyle name="计算 2 4 2 2 4" xfId="30755"/>
    <cellStyle name="好 7 2 2" xfId="30756"/>
    <cellStyle name="好 7 2 2 2" xfId="30757"/>
    <cellStyle name="好 7 2 3" xfId="30758"/>
    <cellStyle name="好 7 2 3 2" xfId="30759"/>
    <cellStyle name="链接单元格 6 2 4" xfId="30760"/>
    <cellStyle name="好 7 2 4" xfId="30761"/>
    <cellStyle name="好 7 3" xfId="30762"/>
    <cellStyle name="好 7 3 2" xfId="30763"/>
    <cellStyle name="好 7 3 2 2" xfId="30764"/>
    <cellStyle name="好 7 3 3" xfId="30765"/>
    <cellStyle name="好 7 3 4" xfId="30766"/>
    <cellStyle name="好 7 4 2" xfId="30767"/>
    <cellStyle name="输出 2 2 6 4 2" xfId="30768"/>
    <cellStyle name="好 7 5" xfId="30769"/>
    <cellStyle name="输入 2 2 4 10" xfId="30770"/>
    <cellStyle name="计算 2 4 2 3 2" xfId="30771"/>
    <cellStyle name="好 7 6" xfId="30772"/>
    <cellStyle name="输入 2 2 4 11" xfId="30773"/>
    <cellStyle name="计算 2 4 2 3 3" xfId="30774"/>
    <cellStyle name="好 8 2" xfId="30775"/>
    <cellStyle name="好 8 2 2" xfId="30776"/>
    <cellStyle name="好 8 2 3" xfId="30777"/>
    <cellStyle name="注释 5 2 7 2" xfId="30778"/>
    <cellStyle name="好 8 3" xfId="30779"/>
    <cellStyle name="汇总 11" xfId="30780"/>
    <cellStyle name="汇总 12" xfId="30781"/>
    <cellStyle name="汇总 2 2 2 8 4" xfId="30782"/>
    <cellStyle name="汇总 2" xfId="30783"/>
    <cellStyle name="汇总 2 10" xfId="30784"/>
    <cellStyle name="汇总 2 10 2" xfId="30785"/>
    <cellStyle name="输入 2 6 3 3 5" xfId="30786"/>
    <cellStyle name="汇总 2 10 2 2" xfId="30787"/>
    <cellStyle name="汇总 2 10 2 2 2" xfId="30788"/>
    <cellStyle name="汇总 2 2 2 2 7 2 4" xfId="30789"/>
    <cellStyle name="汇总 2 10 2 2 2 2" xfId="30790"/>
    <cellStyle name="汇总 2 10 2 2 2 2 2" xfId="30791"/>
    <cellStyle name="汇总 2 10 2 2 3 2" xfId="30792"/>
    <cellStyle name="汇总 2 10 2 2 4" xfId="30793"/>
    <cellStyle name="汇总 3 2 4 5 2" xfId="30794"/>
    <cellStyle name="汇总 2 10 2 2 5" xfId="30795"/>
    <cellStyle name="汇总 2 10 2 3" xfId="30796"/>
    <cellStyle name="计算 2 2 4 2 3 3 2 2 2" xfId="30797"/>
    <cellStyle name="汇总 2 10 2 3 2" xfId="30798"/>
    <cellStyle name="汇总 2 10 2 3 2 2" xfId="30799"/>
    <cellStyle name="汇总 2 10 2 3 3" xfId="30800"/>
    <cellStyle name="汇总 2 10 2 4" xfId="30801"/>
    <cellStyle name="汇总 2 10 2 4 2" xfId="30802"/>
    <cellStyle name="警告文本 4 3 2 2 3" xfId="30803"/>
    <cellStyle name="汇总 2 10 2 5" xfId="30804"/>
    <cellStyle name="汇总 2 10 2 6" xfId="30805"/>
    <cellStyle name="汇总 2 10 3 2" xfId="30806"/>
    <cellStyle name="汇总 2 10 3 2 2 2" xfId="30807"/>
    <cellStyle name="汇总 2 10 3 3" xfId="30808"/>
    <cellStyle name="汇总 2 10 3 4" xfId="30809"/>
    <cellStyle name="注释 2 17 2 2" xfId="30810"/>
    <cellStyle name="汇总 2 10 3 5" xfId="30811"/>
    <cellStyle name="汇总 2 6 2 2 3 2 2" xfId="30812"/>
    <cellStyle name="汇总 2 10 4" xfId="30813"/>
    <cellStyle name="汇总 2 10 5" xfId="30814"/>
    <cellStyle name="强调文字颜色 6 2 3 3 3 2 2" xfId="30815"/>
    <cellStyle name="汇总 2 10 6" xfId="30816"/>
    <cellStyle name="汇总 2 10 7" xfId="30817"/>
    <cellStyle name="汇总 2 11" xfId="30818"/>
    <cellStyle name="汇总 2 11 2" xfId="30819"/>
    <cellStyle name="汇总 2 11 2 2" xfId="30820"/>
    <cellStyle name="汇总 2 11 2 2 2" xfId="30821"/>
    <cellStyle name="输出 2 6 3 3 5" xfId="30822"/>
    <cellStyle name="汇总 2 11 2 2 2 2" xfId="30823"/>
    <cellStyle name="汇总 2 11 2 2 3" xfId="30824"/>
    <cellStyle name="汇总 2 11 2 2 4" xfId="30825"/>
    <cellStyle name="汇总 2 11 2 3" xfId="30826"/>
    <cellStyle name="汇总 2 11 2 3 2" xfId="30827"/>
    <cellStyle name="汇总 2 11 2 3 2 2" xfId="30828"/>
    <cellStyle name="汇总 2 11 2 3 3" xfId="30829"/>
    <cellStyle name="汇总 2 11 2 4" xfId="30830"/>
    <cellStyle name="汇总 2 11 3" xfId="30831"/>
    <cellStyle name="汇总 2 11 3 2" xfId="30832"/>
    <cellStyle name="汇总 2 11 3 3" xfId="30833"/>
    <cellStyle name="汇总 2 11 3 4" xfId="30834"/>
    <cellStyle name="汇总 2 11 4" xfId="30835"/>
    <cellStyle name="汇总 2 11 4 2" xfId="30836"/>
    <cellStyle name="强调文字颜色 2 5 2 3 2 3" xfId="30837"/>
    <cellStyle name="汇总 2 11 4 2 2" xfId="30838"/>
    <cellStyle name="汇总 2 11 4 3" xfId="30839"/>
    <cellStyle name="汇总 2 11 5" xfId="30840"/>
    <cellStyle name="汇总 2 12" xfId="30841"/>
    <cellStyle name="汇总 2 12 2" xfId="30842"/>
    <cellStyle name="汇总 2 12 2 2" xfId="30843"/>
    <cellStyle name="汇总 2 12 2 2 2" xfId="30844"/>
    <cellStyle name="输出 2 7 3 3 5" xfId="30845"/>
    <cellStyle name="汇总 2 12 2 2 3" xfId="30846"/>
    <cellStyle name="汇总 2 12 2 3" xfId="30847"/>
    <cellStyle name="汇总 2 12 2 3 2" xfId="30848"/>
    <cellStyle name="汇总 2 12 2 4" xfId="30849"/>
    <cellStyle name="汇总 2 12 2 5" xfId="30850"/>
    <cellStyle name="汇总 2 12 3" xfId="30851"/>
    <cellStyle name="汇总 2 2 3 2 5 2 2 2" xfId="30852"/>
    <cellStyle name="汇总 2 12 4" xfId="30853"/>
    <cellStyle name="汇总 2 2 3 2 5 2 2 3" xfId="30854"/>
    <cellStyle name="汇总 2 12 5" xfId="30855"/>
    <cellStyle name="汇总 2 13" xfId="30856"/>
    <cellStyle name="注释 2 2 4 2 4 4 2 2" xfId="30857"/>
    <cellStyle name="解释性文本 3 2 2 3 2" xfId="30858"/>
    <cellStyle name="汇总 2 13 2 2 3" xfId="30859"/>
    <cellStyle name="汇总 2 13 2 3 2" xfId="30860"/>
    <cellStyle name="汇总 2 13 3 3" xfId="30861"/>
    <cellStyle name="汇总 2 14 2 3 2" xfId="30862"/>
    <cellStyle name="汇总 2 14 3 3" xfId="30863"/>
    <cellStyle name="汇总 2 14 6" xfId="30864"/>
    <cellStyle name="汇总 2 15 2" xfId="30865"/>
    <cellStyle name="汇总 2 15 2 2" xfId="30866"/>
    <cellStyle name="计算 2 6 2 2 2 4" xfId="30867"/>
    <cellStyle name="汇总 2 15 2 2 2" xfId="30868"/>
    <cellStyle name="汇总 2 15 2 2 2 2" xfId="30869"/>
    <cellStyle name="汇总 2 15 2 2 2 2 2" xfId="30870"/>
    <cellStyle name="强调文字颜色 1 5 6 2" xfId="30871"/>
    <cellStyle name="汇总 2 15 2 2 2 3" xfId="30872"/>
    <cellStyle name="解释性文本 3 4 2 3 2" xfId="30873"/>
    <cellStyle name="汇总 2 15 2 2 3" xfId="30874"/>
    <cellStyle name="汇总 2 15 2 2 4" xfId="30875"/>
    <cellStyle name="汇总 2 15 2 3" xfId="30876"/>
    <cellStyle name="汇总 2 15 2 3 2" xfId="30877"/>
    <cellStyle name="汇总 2 15 2 3 2 2" xfId="30878"/>
    <cellStyle name="汇总 2 15 2 3 3" xfId="30879"/>
    <cellStyle name="汇总 2 15 3 2" xfId="30880"/>
    <cellStyle name="汇总 2 15 3 3" xfId="30881"/>
    <cellStyle name="汇总 2 15 4 3" xfId="30882"/>
    <cellStyle name="汇总 2 15 5" xfId="30883"/>
    <cellStyle name="汇总 2 15 6" xfId="30884"/>
    <cellStyle name="汇总 2 16 2 2" xfId="30885"/>
    <cellStyle name="计算 2 6 2 3 2 4" xfId="30886"/>
    <cellStyle name="汇总 5 2 5 5" xfId="30887"/>
    <cellStyle name="汇总 2 16 3" xfId="30888"/>
    <cellStyle name="输入 2 7 2 7" xfId="30889"/>
    <cellStyle name="汇总 2 17" xfId="30890"/>
    <cellStyle name="汇总 2 17 2" xfId="30891"/>
    <cellStyle name="输入 2 7 3 6" xfId="30892"/>
    <cellStyle name="汇总 2 18" xfId="30893"/>
    <cellStyle name="汇总 2 19" xfId="30894"/>
    <cellStyle name="汇总 2 2 10" xfId="30895"/>
    <cellStyle name="汇总 2 2 10 2" xfId="30896"/>
    <cellStyle name="输入 2 3 2 8 2 4" xfId="30897"/>
    <cellStyle name="汇总 2 2 10 2 2" xfId="30898"/>
    <cellStyle name="输入 5 4 6" xfId="30899"/>
    <cellStyle name="汇总 2 2 10 2 2 2" xfId="30900"/>
    <cellStyle name="输入 5 4 6 2" xfId="30901"/>
    <cellStyle name="汇总 2 2 10 2 2 2 2" xfId="30902"/>
    <cellStyle name="汇总 2 2 10 2 3" xfId="30903"/>
    <cellStyle name="输入 5 4 7" xfId="30904"/>
    <cellStyle name="汇总 2 2 10 2 3 2" xfId="30905"/>
    <cellStyle name="汇总 2 2 10 2 4" xfId="30906"/>
    <cellStyle name="输入 5 4 8" xfId="30907"/>
    <cellStyle name="汇总 2 2 10 2 5" xfId="30908"/>
    <cellStyle name="汇总 2 2 10 3" xfId="30909"/>
    <cellStyle name="汇总 2 2 10 3 2" xfId="30910"/>
    <cellStyle name="输入 5 5 6" xfId="30911"/>
    <cellStyle name="汇总 2 2 10 3 2 2" xfId="30912"/>
    <cellStyle name="汇总 2 2 10 3 3" xfId="30913"/>
    <cellStyle name="汇总 2 2 10 4" xfId="30914"/>
    <cellStyle name="汇总 2 2 10 4 2" xfId="30915"/>
    <cellStyle name="输入 5 6 6" xfId="30916"/>
    <cellStyle name="汇总 2 7 4 3 2 2 3" xfId="30917"/>
    <cellStyle name="适中 2 3 3 4 2" xfId="30918"/>
    <cellStyle name="汇总 2 2 10 5" xfId="30919"/>
    <cellStyle name="汇总 2 2 10 6" xfId="30920"/>
    <cellStyle name="汇总 2 2 11 2 3" xfId="30921"/>
    <cellStyle name="输入 5 2 3 7" xfId="30922"/>
    <cellStyle name="汇总 2 2 11 2 4" xfId="30923"/>
    <cellStyle name="输入 5 2 3 8" xfId="30924"/>
    <cellStyle name="汇总 2 2 11 2 5" xfId="30925"/>
    <cellStyle name="汇总 2 2 11 3" xfId="30926"/>
    <cellStyle name="汇总 2 2 11 3 2" xfId="30927"/>
    <cellStyle name="输入 5 2 4 6" xfId="30928"/>
    <cellStyle name="输入 6 5 6" xfId="30929"/>
    <cellStyle name="汇总 2 2 11 3 3" xfId="30930"/>
    <cellStyle name="汇总 2 2 11 4" xfId="30931"/>
    <cellStyle name="汇总 2 2 11 4 2" xfId="30932"/>
    <cellStyle name="输入 5 2 5 6" xfId="30933"/>
    <cellStyle name="汇总 2 2 11 4 2 2" xfId="30934"/>
    <cellStyle name="汇总 2 2 11 4 3" xfId="30935"/>
    <cellStyle name="汇总 2 2 11 5" xfId="30936"/>
    <cellStyle name="汇总 2 2 11 6" xfId="30937"/>
    <cellStyle name="计算 4 3 3 2 2 2" xfId="30938"/>
    <cellStyle name="汇总 2 2 13 2" xfId="30939"/>
    <cellStyle name="注释 2 2 3 3" xfId="30940"/>
    <cellStyle name="解释性文本 5 2 3 2 2 3" xfId="30941"/>
    <cellStyle name="适中 2 3 6 2" xfId="30942"/>
    <cellStyle name="汇总 2 2 13 2 2" xfId="30943"/>
    <cellStyle name="输入 5 4 3 6" xfId="30944"/>
    <cellStyle name="汇总 2 2 3 2 2 5" xfId="30945"/>
    <cellStyle name="注释 2 2 3 3 2" xfId="30946"/>
    <cellStyle name="汇总 2 2 13 3" xfId="30947"/>
    <cellStyle name="适中 2 3 8" xfId="30948"/>
    <cellStyle name="计算 13" xfId="30949"/>
    <cellStyle name="计算 4 3 3 2 4" xfId="30950"/>
    <cellStyle name="汇总 2 2 15" xfId="30951"/>
    <cellStyle name="汇总 2 2 15 2" xfId="30952"/>
    <cellStyle name="注释 4 4 3 4" xfId="30953"/>
    <cellStyle name="汇总 2 2 2 10" xfId="30954"/>
    <cellStyle name="汇总 2 2 2 10 2 2" xfId="30955"/>
    <cellStyle name="汇总 2 2 2 2 10 2" xfId="30956"/>
    <cellStyle name="汇总 2 2 2 2 10 2 2" xfId="30957"/>
    <cellStyle name="汇总 2 2 2 2 10 2 2 2" xfId="30958"/>
    <cellStyle name="汇总 2 2 2 2 10 2 3" xfId="30959"/>
    <cellStyle name="汇总 2 2 2 2 10 3" xfId="30960"/>
    <cellStyle name="汇总 2 2 2 2 10 4" xfId="30961"/>
    <cellStyle name="汇总 2 2 2 2 11" xfId="30962"/>
    <cellStyle name="汇总 2 2 2 2 11 2" xfId="30963"/>
    <cellStyle name="汇总 2 2 2 2 11 2 2" xfId="30964"/>
    <cellStyle name="汇总 2 2 2 2 11 3" xfId="30965"/>
    <cellStyle name="汇总 2 2 2 2 14" xfId="30966"/>
    <cellStyle name="汇总 2 2 2 2 2 2" xfId="30967"/>
    <cellStyle name="输入 4 4 3 3" xfId="30968"/>
    <cellStyle name="汇总 8 2 2" xfId="30969"/>
    <cellStyle name="汇总 2 2 2 2 2 2 2" xfId="30970"/>
    <cellStyle name="汇总 2 2 2 2 2 2 2 3" xfId="30971"/>
    <cellStyle name="汇总 2 2 2 2 2 2 2 4" xfId="30972"/>
    <cellStyle name="汇总 2 2 2 2 2 2 3" xfId="30973"/>
    <cellStyle name="汇总 2 2 2 2 2 2 3 2" xfId="30974"/>
    <cellStyle name="汇总 2 2 2 2 2 2 3 3" xfId="30975"/>
    <cellStyle name="汇总 4 3 2 3 2 2" xfId="30976"/>
    <cellStyle name="汇总 2 2 2 2 2 2 4" xfId="30977"/>
    <cellStyle name="汇总 2 2 2 2 2 3 2 2 3" xfId="30978"/>
    <cellStyle name="汇总 2 2 2 2 2 3 2 3" xfId="30979"/>
    <cellStyle name="汇总 2 2 2 2 2 3 2 4" xfId="30980"/>
    <cellStyle name="汇总 2 2 2 2 2 3 3 2" xfId="30981"/>
    <cellStyle name="输出 2 2 2 7 4" xfId="30982"/>
    <cellStyle name="汇总 2 2 2 2 2 3 3 2 2" xfId="30983"/>
    <cellStyle name="汇总 2 2 2 2 2 3 4" xfId="30984"/>
    <cellStyle name="汇总 2 2 2 2 2 3 5" xfId="30985"/>
    <cellStyle name="汇总 2 2 2 2 2 4 2 3" xfId="30986"/>
    <cellStyle name="汇总 2 2 2 2 2 4 4" xfId="30987"/>
    <cellStyle name="适中 2 2 6 2 2" xfId="30988"/>
    <cellStyle name="汇总 2 2 2 2 2 5" xfId="30989"/>
    <cellStyle name="适中 2 2 6 2 3" xfId="30990"/>
    <cellStyle name="汇总 2 2 2 2 2 6" xfId="30991"/>
    <cellStyle name="汇总 4 2 4 2 2 2" xfId="30992"/>
    <cellStyle name="强调文字颜色 6 4 4 3" xfId="30993"/>
    <cellStyle name="汇总 2 2 2 2 2 6 2" xfId="30994"/>
    <cellStyle name="汇总 4 2 4 2 2 2 2" xfId="30995"/>
    <cellStyle name="强调文字颜色 6 4 4 3 2" xfId="30996"/>
    <cellStyle name="汇总 2 2 2 2 2 8" xfId="30997"/>
    <cellStyle name="汇总 2 2 2 2 3" xfId="30998"/>
    <cellStyle name="汇总 8 3" xfId="30999"/>
    <cellStyle name="汇总 2 2 2 2 3 2" xfId="31000"/>
    <cellStyle name="汇总 2 2 2 2 9 6" xfId="31001"/>
    <cellStyle name="汇总 2 2 2 2 3 2 2" xfId="31002"/>
    <cellStyle name="汇总 2 2 2 2 3 2 2 2" xfId="31003"/>
    <cellStyle name="汇总 2 2 2 5 6" xfId="31004"/>
    <cellStyle name="适中 2 2 13" xfId="31005"/>
    <cellStyle name="汇总 2 2 2 2 3 2 2 2 2" xfId="31006"/>
    <cellStyle name="汇总 2 2 2 2 3 2 2 2 3" xfId="31007"/>
    <cellStyle name="汇总 2 2 2 2 3 2 2 3" xfId="31008"/>
    <cellStyle name="汇总 2 2 2 5 7" xfId="31009"/>
    <cellStyle name="汇总 2 2 2 2 3 2 2 4" xfId="31010"/>
    <cellStyle name="汇总 2 2 2 2 3 2 3" xfId="31011"/>
    <cellStyle name="汇总 2 2 2 2 3 2 3 2" xfId="31012"/>
    <cellStyle name="汇总 2 2 2 6 6" xfId="31013"/>
    <cellStyle name="汇总 2 2 2 2 3 2 3 2 2" xfId="31014"/>
    <cellStyle name="汇总 2 2 2 2 3 2 3 3" xfId="31015"/>
    <cellStyle name="汇总 2 2 2 2 3 2 4" xfId="31016"/>
    <cellStyle name="汇总 2 2 2 2 3 3 2 2 3" xfId="31017"/>
    <cellStyle name="汇总 2 2 2 2 3 3 3 2 2" xfId="31018"/>
    <cellStyle name="汇总 2 2 2 2 3 3 3 3" xfId="31019"/>
    <cellStyle name="汇总 2 2 2 2 3 3 4" xfId="31020"/>
    <cellStyle name="汇总 2 2 2 2 3 3 5" xfId="31021"/>
    <cellStyle name="汇总 2 2 2 2 3 4 2" xfId="31022"/>
    <cellStyle name="汇总 2 2 2 2 3 4 2 2" xfId="31023"/>
    <cellStyle name="汇总 2 2 4 5 6" xfId="31024"/>
    <cellStyle name="汇总 2 2 2 2 3 4 2 2 2" xfId="31025"/>
    <cellStyle name="汇总 2 2 2 2 3 4 2 3" xfId="31026"/>
    <cellStyle name="汇总 2 2 2 2 3 4 3" xfId="31027"/>
    <cellStyle name="汇总 2 2 2 2 3 4 4" xfId="31028"/>
    <cellStyle name="适中 2 2 6 3 2" xfId="31029"/>
    <cellStyle name="汇总 2 2 2 2 3 5" xfId="31030"/>
    <cellStyle name="汇总 2 2 2 2 3 6" xfId="31031"/>
    <cellStyle name="汇总 4 2 4 2 3 2" xfId="31032"/>
    <cellStyle name="强调文字颜色 6 4 5 3" xfId="31033"/>
    <cellStyle name="汇总 2 2 2 2 3 6 2" xfId="31034"/>
    <cellStyle name="汇总 2 2 2 2 3 8" xfId="31035"/>
    <cellStyle name="汇总 2 2 2 2 4" xfId="31036"/>
    <cellStyle name="汇总 8 4" xfId="31037"/>
    <cellStyle name="汇总 2 2 2 2 4 2" xfId="31038"/>
    <cellStyle name="汇总 2 2 2 2 4 2 2" xfId="31039"/>
    <cellStyle name="汇总 2 2 2 2 4 2 2 2" xfId="31040"/>
    <cellStyle name="汇总 2 3 2 5 6" xfId="31041"/>
    <cellStyle name="汇总 2 2 2 2 4 2 2 3" xfId="31042"/>
    <cellStyle name="汇总 2 3 2 5 7" xfId="31043"/>
    <cellStyle name="汇总 2 2 2 2 4 2 2 4" xfId="31044"/>
    <cellStyle name="汇总 2 2 2 2 4 2 3" xfId="31045"/>
    <cellStyle name="汇总 2 2 2 2 4 2 3 2" xfId="31046"/>
    <cellStyle name="汇总 2 3 2 6 6" xfId="31047"/>
    <cellStyle name="汇总 2 2 2 2 4 2 3 2 2" xfId="31048"/>
    <cellStyle name="汇总 2 2 2 2 4 2 3 3" xfId="31049"/>
    <cellStyle name="汇总 2 2 2 2 4 2 4" xfId="31050"/>
    <cellStyle name="汇总 2 2 2 2 4 3" xfId="31051"/>
    <cellStyle name="汇总 2 2 2 2 4 3 2 4" xfId="31052"/>
    <cellStyle name="汇总 2 2 2 2 4 3 3 2 2" xfId="31053"/>
    <cellStyle name="汇总 2 2 2 2 4 3 3 3" xfId="31054"/>
    <cellStyle name="汇总 2 2 2 2 4 3 4" xfId="31055"/>
    <cellStyle name="汇总 2 2 2 2 4 3 5" xfId="31056"/>
    <cellStyle name="汇总 2 2 2 2 4 4" xfId="31057"/>
    <cellStyle name="汇总 2 2 2 2 4 4 2" xfId="31058"/>
    <cellStyle name="汇总 2 2 2 2 4 4 2 2 2" xfId="31059"/>
    <cellStyle name="汇总 2 2 2 2 4 4 2 3" xfId="31060"/>
    <cellStyle name="汇总 2 2 2 2 4 4 3" xfId="31061"/>
    <cellStyle name="汇总 2 2 2 2 4 4 4" xfId="31062"/>
    <cellStyle name="汇总 2 2 2 2 4 5" xfId="31063"/>
    <cellStyle name="汇总 2 2 2 2 4 5 2" xfId="31064"/>
    <cellStyle name="汇总 2 2 2 2 4 5 3" xfId="31065"/>
    <cellStyle name="汇总 2 2 2 2 4 6" xfId="31066"/>
    <cellStyle name="汇总 2 2 2 2 4 7" xfId="31067"/>
    <cellStyle name="汇总 2 2 2 2 5 2" xfId="31068"/>
    <cellStyle name="适中 2 3 2 2 2 3" xfId="31069"/>
    <cellStyle name="汇总 2 2 2 2 5 2 2" xfId="31070"/>
    <cellStyle name="汇总 2 2 2 2 5 2 2 2" xfId="31071"/>
    <cellStyle name="汇总 2 2 2 2 5 2 2 2 2 2" xfId="31072"/>
    <cellStyle name="链接单元格 2 4 3 2" xfId="31073"/>
    <cellStyle name="汇总 2 2 2 2 5 2 2 3" xfId="31074"/>
    <cellStyle name="链接单元格 2 4 3 2 2" xfId="31075"/>
    <cellStyle name="汇总 2 2 2 2 5 2 2 3 2" xfId="31076"/>
    <cellStyle name="链接单元格 2 4 3 3" xfId="31077"/>
    <cellStyle name="汇总 2 2 2 2 5 2 2 4" xfId="31078"/>
    <cellStyle name="汇总 2 2 2 2 5 3" xfId="31079"/>
    <cellStyle name="链接单元格 6 5 2 2" xfId="31080"/>
    <cellStyle name="汇总 2 2 2 2 5 3 2" xfId="31081"/>
    <cellStyle name="汇总 2 2 2 2 5 3 2 2" xfId="31082"/>
    <cellStyle name="汇总 2 2 2 2 5 3 2 2 2" xfId="31083"/>
    <cellStyle name="注释 2 6 7 3" xfId="31084"/>
    <cellStyle name="链接单元格 2 5 3 2" xfId="31085"/>
    <cellStyle name="汇总 2 2 2 2 5 3 2 3" xfId="31086"/>
    <cellStyle name="汇总 2 2 2 2 5 4" xfId="31087"/>
    <cellStyle name="汇总 2 2 2 2 5 4 2" xfId="31088"/>
    <cellStyle name="汇总 2 2 2 2 5 4 2 2" xfId="31089"/>
    <cellStyle name="汇总 2 2 2 2 5 5" xfId="31090"/>
    <cellStyle name="计算 2 5 7 2 2 2" xfId="31091"/>
    <cellStyle name="汇总 2 2 2 2 5 5 2" xfId="31092"/>
    <cellStyle name="汇总 2 2 2 2 5 6" xfId="31093"/>
    <cellStyle name="汇总 2 8 3 2 2 2" xfId="31094"/>
    <cellStyle name="汇总 2 2 2 2 5 7" xfId="31095"/>
    <cellStyle name="汇总 2 8 3 2 2 3" xfId="31096"/>
    <cellStyle name="汇总 2 2 2 2 6" xfId="31097"/>
    <cellStyle name="汇总 2 2 2 2 9 3 2" xfId="31098"/>
    <cellStyle name="汇总 2 2 2 2 6 2" xfId="31099"/>
    <cellStyle name="汇总 2 2 2 2 9 3 2 2" xfId="31100"/>
    <cellStyle name="汇总 2 2 2 2 6 2 2" xfId="31101"/>
    <cellStyle name="汇总 2 2 2 2 6 2 2 2" xfId="31102"/>
    <cellStyle name="汇总 2 2 2 2 6 2 4" xfId="31103"/>
    <cellStyle name="汇总 2 2 2 2 6 3" xfId="31104"/>
    <cellStyle name="汇总 2 2 2 2 6 3 2" xfId="31105"/>
    <cellStyle name="汇总 2 2 2 2 6 3 2 2" xfId="31106"/>
    <cellStyle name="链接单元格 3 5 3 2" xfId="31107"/>
    <cellStyle name="汇总 2 2 2 2 6 3 2 3" xfId="31108"/>
    <cellStyle name="汇总 2 2 2 2 6 3 3" xfId="31109"/>
    <cellStyle name="汇总 2 2 2 2 6 3 4" xfId="31110"/>
    <cellStyle name="汇总 2 2 2 2 6 4" xfId="31111"/>
    <cellStyle name="汇总 2 2 2 2 6 4 2" xfId="31112"/>
    <cellStyle name="汇总 2 2 2 2 6 4 2 2" xfId="31113"/>
    <cellStyle name="计算 5 2 10" xfId="31114"/>
    <cellStyle name="输出 2 5 2 5 3 2" xfId="31115"/>
    <cellStyle name="汇总 2 2 2 2 6 4 3" xfId="31116"/>
    <cellStyle name="汇总 2 2 2 2 6 5" xfId="31117"/>
    <cellStyle name="汇总 2 2 2 2 7 2 2" xfId="31118"/>
    <cellStyle name="输入 2 3 7 3" xfId="31119"/>
    <cellStyle name="汇总 2 2 2 2 7 2 2 2" xfId="31120"/>
    <cellStyle name="链接单元格 4 4 3 2" xfId="31121"/>
    <cellStyle name="输入 2 3 7 4" xfId="31122"/>
    <cellStyle name="汇总 2 2 2 2 7 2 2 3" xfId="31123"/>
    <cellStyle name="汇总 2 2 2 2 7 3" xfId="31124"/>
    <cellStyle name="汇总 2 2 2 2 7 3 2" xfId="31125"/>
    <cellStyle name="输入 2 4 7 3" xfId="31126"/>
    <cellStyle name="汇总 2 2 2 2 7 3 2 2" xfId="31127"/>
    <cellStyle name="汇总 2 2 2 2 7 3 3" xfId="31128"/>
    <cellStyle name="汇总 2 2 2 2 7 4" xfId="31129"/>
    <cellStyle name="汇总 2 2 2 2 7 4 2" xfId="31130"/>
    <cellStyle name="汇总 2 2 2 2 7 5" xfId="31131"/>
    <cellStyle name="输出 2 3 2 2 2 2 2 2" xfId="31132"/>
    <cellStyle name="汇总 2 2 2 2 7 6" xfId="31133"/>
    <cellStyle name="汇总 2 2 2 2 8 2" xfId="31134"/>
    <cellStyle name="汇总 2 2 2 2 8 3" xfId="31135"/>
    <cellStyle name="汇总 2 2 2 2 8 4" xfId="31136"/>
    <cellStyle name="汇总 2 2 2 2 8 5" xfId="31137"/>
    <cellStyle name="汇总 2 2 2 2 8 6" xfId="31138"/>
    <cellStyle name="汇总 2 2 2 2 9 2" xfId="31139"/>
    <cellStyle name="汇总 2 2 2 2 9 2 2 2" xfId="31140"/>
    <cellStyle name="汇总 7 6 2" xfId="31141"/>
    <cellStyle name="链接单元格 6 4 3 2" xfId="31142"/>
    <cellStyle name="汇总 2 2 2 2 9 2 2 3" xfId="31143"/>
    <cellStyle name="汇总 2 2 2 2 9 3" xfId="31144"/>
    <cellStyle name="汇总 2 2 2 2 9 4" xfId="31145"/>
    <cellStyle name="汇总 2 2 2 2 9 4 2" xfId="31146"/>
    <cellStyle name="汇总 2 2 2 3 6" xfId="31147"/>
    <cellStyle name="汇总 2 2 2 2 9 5" xfId="31148"/>
    <cellStyle name="汇总 2 2 2 3 2" xfId="31149"/>
    <cellStyle name="检查单元格 5 2 2 2 5" xfId="31150"/>
    <cellStyle name="汇总 9 2" xfId="31151"/>
    <cellStyle name="汇总 2 2 4 7 4" xfId="31152"/>
    <cellStyle name="汇总 2 2 2 3 2 2 2 2 2" xfId="31153"/>
    <cellStyle name="汇总 2 2 2 3 2 2 2 3" xfId="31154"/>
    <cellStyle name="汇总 2 2 2 3 2 2 3" xfId="31155"/>
    <cellStyle name="警告文本 5 2" xfId="31156"/>
    <cellStyle name="汇总 2 2 2 3 2 2 4" xfId="31157"/>
    <cellStyle name="警告文本 5 3" xfId="31158"/>
    <cellStyle name="汇总 4 3 3 3 2 2" xfId="31159"/>
    <cellStyle name="汇总 2 2 2 3 2 2 5" xfId="31160"/>
    <cellStyle name="警告文本 5 4" xfId="31161"/>
    <cellStyle name="解释性文本 8 3" xfId="31162"/>
    <cellStyle name="适中 2 2 7 2 2" xfId="31163"/>
    <cellStyle name="汇总 2 2 2 3 2 5" xfId="31164"/>
    <cellStyle name="汇总 4 2 4 3 2 2" xfId="31165"/>
    <cellStyle name="强调文字颜色 6 5 4 3" xfId="31166"/>
    <cellStyle name="解释性文本 8 4" xfId="31167"/>
    <cellStyle name="适中 2 2 7 2 3" xfId="31168"/>
    <cellStyle name="汇总 2 2 2 3 2 6" xfId="31169"/>
    <cellStyle name="汇总 2 2 2 3 2 7" xfId="31170"/>
    <cellStyle name="汇总 2 2 2 3 3" xfId="31171"/>
    <cellStyle name="汇总 2 2 2 3 3 2 2" xfId="31172"/>
    <cellStyle name="汇总 2 2 2 3 3 2 2 2" xfId="31173"/>
    <cellStyle name="汇总 2 2 2 3 3 2 2 2 2" xfId="31174"/>
    <cellStyle name="汇总 2 2 2 3 3 2 3" xfId="31175"/>
    <cellStyle name="链接单元格 2 2 8 2 4" xfId="31176"/>
    <cellStyle name="汇总 2 2 2 3 3 2 3 2" xfId="31177"/>
    <cellStyle name="汇总 2 2 2 3 3 2 4" xfId="31178"/>
    <cellStyle name="汇总 2 2 2 3 3 2 5" xfId="31179"/>
    <cellStyle name="汇总 2 2 2 3 3 4 2" xfId="31180"/>
    <cellStyle name="汇总 2 2 2 3 3 5 2" xfId="31181"/>
    <cellStyle name="汇总 2 2 2 3 3 6" xfId="31182"/>
    <cellStyle name="汇总 2 2 2 3 3 7" xfId="31183"/>
    <cellStyle name="汇总 2 2 2 3 4" xfId="31184"/>
    <cellStyle name="汇总 2 2 2 3 4 2" xfId="31185"/>
    <cellStyle name="汇总 2 2 2 3 4 2 2" xfId="31186"/>
    <cellStyle name="汇总 2 2 2 3 4 2 2 2" xfId="31187"/>
    <cellStyle name="汇总 2 2 2 3 4 2 3" xfId="31188"/>
    <cellStyle name="汇总 2 2 2 3 4 4" xfId="31189"/>
    <cellStyle name="汇总 2 2 2 3 4 5" xfId="31190"/>
    <cellStyle name="汇总 2 2 2 3 5" xfId="31191"/>
    <cellStyle name="汇总 2 2 2 3 5 2" xfId="31192"/>
    <cellStyle name="汇总 2 2 2 3 5 2 2" xfId="31193"/>
    <cellStyle name="强调文字颜色 4 2 2 2 2 2 5" xfId="31194"/>
    <cellStyle name="汇总 2 2 2 3 6 2" xfId="31195"/>
    <cellStyle name="汇总 2 2 2 3 7 2" xfId="31196"/>
    <cellStyle name="汇总 2 2 2 3 9" xfId="31197"/>
    <cellStyle name="汇总 2 2 2 4 2" xfId="31198"/>
    <cellStyle name="汇总 2 2 2 4 2 2 2" xfId="31199"/>
    <cellStyle name="汇总 2 3 2 3 2 4" xfId="31200"/>
    <cellStyle name="汇总 2 2 2 4 2 2 2 2" xfId="31201"/>
    <cellStyle name="汇总 2 2 2 4 2 2 2 2 2" xfId="31202"/>
    <cellStyle name="汇总 2 2 2 4 2 2 2 3" xfId="31203"/>
    <cellStyle name="汇总 2 2 2 4 2 2 3" xfId="31204"/>
    <cellStyle name="汇总 2 3 2 3 2 5" xfId="31205"/>
    <cellStyle name="汇总 2 2 2 4 2 2 3 2" xfId="31206"/>
    <cellStyle name="汇总 2 2 2 4 2 2 4" xfId="31207"/>
    <cellStyle name="汇总 2 2 2 4 2 2 5" xfId="31208"/>
    <cellStyle name="汇总 2 7 2 5 3" xfId="31209"/>
    <cellStyle name="汇总 2 2 2 4 2 3 2 2" xfId="31210"/>
    <cellStyle name="汇总 2 2 2 4 2 4" xfId="31211"/>
    <cellStyle name="汇总 2 2 2 4 2 4 2" xfId="31212"/>
    <cellStyle name="汇总 2 3 2 3 4 4" xfId="31213"/>
    <cellStyle name="适中 2 2 8 2 2" xfId="31214"/>
    <cellStyle name="汇总 2 2 2 4 2 5" xfId="31215"/>
    <cellStyle name="适中 2 2 8 2 3" xfId="31216"/>
    <cellStyle name="汇总 2 2 2 4 2 6" xfId="31217"/>
    <cellStyle name="汇总 2 2 2 4 3 2" xfId="31218"/>
    <cellStyle name="汇总 2 2 2 4 4" xfId="31219"/>
    <cellStyle name="汇总 2 2 2 4 4 2" xfId="31220"/>
    <cellStyle name="汇总 2 2 2 4 4 2 2" xfId="31221"/>
    <cellStyle name="汇总 2 3 2 5 2 4" xfId="31222"/>
    <cellStyle name="汇总 2 2 2 4 5" xfId="31223"/>
    <cellStyle name="汇总 2 2 2 4 5 2" xfId="31224"/>
    <cellStyle name="汇总 2 2 2 4 6" xfId="31225"/>
    <cellStyle name="汇总 2 2 2 4 6 2" xfId="31226"/>
    <cellStyle name="汇总 2 2 2 4 8" xfId="31227"/>
    <cellStyle name="汇总 2 2 2 5 2 2 2" xfId="31228"/>
    <cellStyle name="汇总 2 3 3 3 2 4" xfId="31229"/>
    <cellStyle name="输入 2 4 2 3 2 2 2 2" xfId="31230"/>
    <cellStyle name="汇总 2 2 2 5 2 2 2 2" xfId="31231"/>
    <cellStyle name="汇总 2 2 2 5 2 2 2 2 2" xfId="31232"/>
    <cellStyle name="汇总 2 2 2 5 2 2 3" xfId="31233"/>
    <cellStyle name="汇总 2 3 3 3 2 5" xfId="31234"/>
    <cellStyle name="注释 3 2 4 3 2" xfId="31235"/>
    <cellStyle name="汇总 2 2 2 5 2 3" xfId="31236"/>
    <cellStyle name="汇总 2 2 2 5 2 3 2" xfId="31237"/>
    <cellStyle name="汇总 2 2 2 5 2 3 2 2" xfId="31238"/>
    <cellStyle name="汇总 2 2 2 5 2 3 3" xfId="31239"/>
    <cellStyle name="汇总 2 2 2 5 2 4" xfId="31240"/>
    <cellStyle name="汇总 2 2 2 5 2 5" xfId="31241"/>
    <cellStyle name="汇总 2 2 2 5 3" xfId="31242"/>
    <cellStyle name="适中 2 2 10" xfId="31243"/>
    <cellStyle name="汇总 2 2 2 5 3 2" xfId="31244"/>
    <cellStyle name="适中 2 2 10 2" xfId="31245"/>
    <cellStyle name="汇总 2 2 2 5 3 2 2" xfId="31246"/>
    <cellStyle name="汇总 2 2 2 5 3 2 2 2" xfId="31247"/>
    <cellStyle name="汇总 2 2 8" xfId="31248"/>
    <cellStyle name="汇总 2 2 2 5 3 2 3" xfId="31249"/>
    <cellStyle name="汇总 2 2 2 5 4" xfId="31250"/>
    <cellStyle name="适中 2 2 11" xfId="31251"/>
    <cellStyle name="汇总 2 2 2 5 4 2" xfId="31252"/>
    <cellStyle name="适中 2 2 11 2" xfId="31253"/>
    <cellStyle name="汇总 2 2 2 5 5" xfId="31254"/>
    <cellStyle name="适中 2 2 12" xfId="31255"/>
    <cellStyle name="输入 2 2 8 2 2 2" xfId="31256"/>
    <cellStyle name="汇总 2 2 2 5 5 2" xfId="31257"/>
    <cellStyle name="汇总 2 2 2 6 2" xfId="31258"/>
    <cellStyle name="汇总 2 2 2 6 2 2 2" xfId="31259"/>
    <cellStyle name="汇总 2 2 2 6 2 2 2 2" xfId="31260"/>
    <cellStyle name="汇总 2 4 4 2 3 2 2" xfId="31261"/>
    <cellStyle name="汇总 2 2 2 6 2 2 3" xfId="31262"/>
    <cellStyle name="汇总 2 2 2 6 2 3" xfId="31263"/>
    <cellStyle name="汇总 2 2 2 6 2 3 2" xfId="31264"/>
    <cellStyle name="汇总 2 2 2 6 2 4" xfId="31265"/>
    <cellStyle name="汇总 2 2 2 6 3" xfId="31266"/>
    <cellStyle name="汇总 2 2 2 6 3 2" xfId="31267"/>
    <cellStyle name="汇总 2 2 2 6 3 2 2" xfId="31268"/>
    <cellStyle name="汇总 2 2 2 6 3 3" xfId="31269"/>
    <cellStyle name="汇总 2 2 2 6 4 2" xfId="31270"/>
    <cellStyle name="汇总 2 2 2 7" xfId="31271"/>
    <cellStyle name="解释性文本 2 3 5 3 3" xfId="31272"/>
    <cellStyle name="输入 2 4 2 3 4" xfId="31273"/>
    <cellStyle name="汇总 2 2 2 7 2" xfId="31274"/>
    <cellStyle name="汇总 2 2 2 7 2 2 3" xfId="31275"/>
    <cellStyle name="汇总 2 2 2 7 2 3 2" xfId="31276"/>
    <cellStyle name="汇总 2 2 2 7 2 4" xfId="31277"/>
    <cellStyle name="汇总 2 2 2 7 3" xfId="31278"/>
    <cellStyle name="汇总 2 2 2 7 4" xfId="31279"/>
    <cellStyle name="汇总 2 2 2 7 5" xfId="31280"/>
    <cellStyle name="汇总 2 2 2 7 6" xfId="31281"/>
    <cellStyle name="汇总 2 2 2 8" xfId="31282"/>
    <cellStyle name="汇总 2 2 2 8 2 2 2" xfId="31283"/>
    <cellStyle name="汇总 2 2 4 2 3 2 5" xfId="31284"/>
    <cellStyle name="汇总 2 2 2 8 2 2 2 2" xfId="31285"/>
    <cellStyle name="汇总 2 2 2 8 2 3 2" xfId="31286"/>
    <cellStyle name="汇总 2 2 4 2 3 3 5" xfId="31287"/>
    <cellStyle name="汇总 2 2 2 8 2 4" xfId="31288"/>
    <cellStyle name="汇总 2 2 2 8 3" xfId="31289"/>
    <cellStyle name="汇总 3" xfId="31290"/>
    <cellStyle name="汇总 2 2 2 8 5" xfId="31291"/>
    <cellStyle name="汇总 4" xfId="31292"/>
    <cellStyle name="汇总 2 2 2 8 6" xfId="31293"/>
    <cellStyle name="汇总 2 2 2 9" xfId="31294"/>
    <cellStyle name="计算 2 9" xfId="31295"/>
    <cellStyle name="汇总 2 2 2 9 2" xfId="31296"/>
    <cellStyle name="计算 2 9 3" xfId="31297"/>
    <cellStyle name="汇总 2 2 2 9 2 3" xfId="31298"/>
    <cellStyle name="汇总 2 2 2 9 3" xfId="31299"/>
    <cellStyle name="汇总 2 2 2 9 4" xfId="31300"/>
    <cellStyle name="汇总 5 2 3 3 2 2 2" xfId="31301"/>
    <cellStyle name="汇总 2 2 3 12" xfId="31302"/>
    <cellStyle name="汇总 2 2 3 2 10" xfId="31303"/>
    <cellStyle name="汇总 2 2 3 2 11" xfId="31304"/>
    <cellStyle name="汇总 2 2 3 2 2" xfId="31305"/>
    <cellStyle name="汇总 2 2 3 2 2 2" xfId="31306"/>
    <cellStyle name="汇总 2 2 3 2 2 2 2 2 2" xfId="31307"/>
    <cellStyle name="输出 2 12 3" xfId="31308"/>
    <cellStyle name="汇总 2 2 3 2 2 2 2 2 2 2" xfId="31309"/>
    <cellStyle name="输出 2 12 3 2" xfId="31310"/>
    <cellStyle name="汇总 2 2 3 2 2 2 2 2 3" xfId="31311"/>
    <cellStyle name="输出 2 12 4" xfId="31312"/>
    <cellStyle name="汇总 2 2 3 2 2 2 2 4" xfId="31313"/>
    <cellStyle name="汇总 2 2 6 2 2 2 2 2" xfId="31314"/>
    <cellStyle name="汇总 2 2 3 2 2 2 3 2 2" xfId="31315"/>
    <cellStyle name="警告文本 3" xfId="31316"/>
    <cellStyle name="注释 2 2 2 2 10 3" xfId="31317"/>
    <cellStyle name="汇总 2 2 3 2 2 2 3 3" xfId="31318"/>
    <cellStyle name="汇总 2 5 6 2 2 2" xfId="31319"/>
    <cellStyle name="汇总 2 2 6 2 2 2 3" xfId="31320"/>
    <cellStyle name="汇总 2 2 3 2 2 3 2 2 2 2" xfId="31321"/>
    <cellStyle name="汇总 2 2 3 2 2 3 2 2 3" xfId="31322"/>
    <cellStyle name="汇总 2 2 3 2 2 3 2 3" xfId="31323"/>
    <cellStyle name="汇总 2 2 3 2 2 3 2 4" xfId="31324"/>
    <cellStyle name="汇总 2 2 6 2 3 2 2" xfId="31325"/>
    <cellStyle name="汇总 2 2 3 2 2 3 3 2" xfId="31326"/>
    <cellStyle name="汇总 2 2 3 2 2 3 3 2 2" xfId="31327"/>
    <cellStyle name="汇总 2 2 3 2 2 3 3 3" xfId="31328"/>
    <cellStyle name="汇总 2 5 6 3 2 2" xfId="31329"/>
    <cellStyle name="汇总 2 2 6 2 3 3" xfId="31330"/>
    <cellStyle name="汇总 2 2 3 2 2 3 4" xfId="31331"/>
    <cellStyle name="汇总 2 2 3 2 2 3 5" xfId="31332"/>
    <cellStyle name="汇总 2 2 3 2 2 4 2 3" xfId="31333"/>
    <cellStyle name="解释性文本 2 2 4 2 3 2" xfId="31334"/>
    <cellStyle name="输入 2 2 10 5" xfId="31335"/>
    <cellStyle name="汇总 2 2 3 2 3" xfId="31336"/>
    <cellStyle name="汇总 2 2 3 2 3 2" xfId="31337"/>
    <cellStyle name="汇总 2 2 3 2 3 2 2 2" xfId="31338"/>
    <cellStyle name="汇总 2 2 3 2 3 2 2 2 3" xfId="31339"/>
    <cellStyle name="汇总 2 2 3 2 3 2 2 3" xfId="31340"/>
    <cellStyle name="汇总 2 2 3 2 3 2 2 4" xfId="31341"/>
    <cellStyle name="汇总 2 2 6 3 2 2" xfId="31342"/>
    <cellStyle name="汇总 2 2 3 2 3 2 3" xfId="31343"/>
    <cellStyle name="汇总 2 2 6 3 2 2 2" xfId="31344"/>
    <cellStyle name="汇总 2 2 3 2 3 2 3 2" xfId="31345"/>
    <cellStyle name="汇总 2 2 3 2 3 2 3 3" xfId="31346"/>
    <cellStyle name="汇总 2 5 7 2 2 2" xfId="31347"/>
    <cellStyle name="汇总 2 2 6 3 2 3" xfId="31348"/>
    <cellStyle name="汇总 2 2 3 2 3 2 4" xfId="31349"/>
    <cellStyle name="汇总 2 2 3 2 3 2 5" xfId="31350"/>
    <cellStyle name="汇总 2 2 3 2 3 3 4" xfId="31351"/>
    <cellStyle name="汇总 2 2 3 2 3 3 5" xfId="31352"/>
    <cellStyle name="汇总 2 2 3 2 3 4" xfId="31353"/>
    <cellStyle name="汇总 2 2 3 2 3 4 2" xfId="31354"/>
    <cellStyle name="汇总 2 2 3 2 3 4 2 2" xfId="31355"/>
    <cellStyle name="汇总 2 2 3 2 3 4 2 2 2" xfId="31356"/>
    <cellStyle name="汇总 2 2 3 2 3 4 2 3" xfId="31357"/>
    <cellStyle name="强调文字颜色 1 3 2" xfId="31358"/>
    <cellStyle name="输入 2 3 2 2 4 2" xfId="31359"/>
    <cellStyle name="汇总 2 2 3 2 3 5" xfId="31360"/>
    <cellStyle name="注释 2 2 3 4 2" xfId="31361"/>
    <cellStyle name="汇总 2 2 3 2 4 2 2 2 2" xfId="31362"/>
    <cellStyle name="汇总 2 2 3 2 4 2 2 2 3" xfId="31363"/>
    <cellStyle name="汇总 2 2 3 2 4 2 2 4" xfId="31364"/>
    <cellStyle name="汇总 2 2 3 2 4 2 3 3" xfId="31365"/>
    <cellStyle name="汇总 2 5 8 2 2 2" xfId="31366"/>
    <cellStyle name="汇总 2 2 3 2 4 2 4" xfId="31367"/>
    <cellStyle name="汇总 2 2 3 2 4 3" xfId="31368"/>
    <cellStyle name="汇总 2 2 3 2 4 3 2 2 2 2" xfId="31369"/>
    <cellStyle name="汇总 2 2 3 2 4 3 2 2 3" xfId="31370"/>
    <cellStyle name="汇总 2 2 3 2 4 3 3 2 2" xfId="31371"/>
    <cellStyle name="链接单元格 2 3 3 6" xfId="31372"/>
    <cellStyle name="汇总 2 2 3 2 4 3 4" xfId="31373"/>
    <cellStyle name="汇总 2 2 3 2 4 4" xfId="31374"/>
    <cellStyle name="汇总 2 2 3 2 4 4 2" xfId="31375"/>
    <cellStyle name="汇总 2 2 3 2 4 4 2 2 2" xfId="31376"/>
    <cellStyle name="链接单元格 3 2 3 6" xfId="31377"/>
    <cellStyle name="汇总 2 2 3 2 4 4 2 3" xfId="31378"/>
    <cellStyle name="输入 2 3 3 2 4 2" xfId="31379"/>
    <cellStyle name="汇总 2 2 3 2 4 5" xfId="31380"/>
    <cellStyle name="注释 2 2 3 5 2" xfId="31381"/>
    <cellStyle name="汇总 2 2 3 2 4 5 2" xfId="31382"/>
    <cellStyle name="注释 2 2 3 5 2 2" xfId="31383"/>
    <cellStyle name="汇总 2 2 3 2 4 5 2 2" xfId="31384"/>
    <cellStyle name="注释 2 2 3 5 2 2 2" xfId="31385"/>
    <cellStyle name="汇总 2 2 3 2 5 3 2" xfId="31386"/>
    <cellStyle name="汇总 2 2 3 2 6 2 2 2" xfId="31387"/>
    <cellStyle name="汇总 2 2 3 2 6 2 2 2 2" xfId="31388"/>
    <cellStyle name="汇总 2 2 5 4 2 3 2 2" xfId="31389"/>
    <cellStyle name="汇总 2 2 3 2 6 2 2 3" xfId="31390"/>
    <cellStyle name="汇总 2 2 3 2 6 2 4" xfId="31391"/>
    <cellStyle name="汇总 2 2 3 2 6 3" xfId="31392"/>
    <cellStyle name="汇总 2 2 3 2 6 3 2" xfId="31393"/>
    <cellStyle name="汇总 2 2 3 2 6 3 2 2" xfId="31394"/>
    <cellStyle name="汇总 2 2 3 2 6 3 3" xfId="31395"/>
    <cellStyle name="汇总 2 2 3 2 6 4" xfId="31396"/>
    <cellStyle name="汇总 2 2 3 2 7 3" xfId="31397"/>
    <cellStyle name="汇总 2 2 3 2 7 4" xfId="31398"/>
    <cellStyle name="汇总 2 2 3 2 8 2" xfId="31399"/>
    <cellStyle name="汇总 2 2 3 2 8 3" xfId="31400"/>
    <cellStyle name="汇总 2 2 3 2 9 2" xfId="31401"/>
    <cellStyle name="汇总 2 2 3 3" xfId="31402"/>
    <cellStyle name="汇总 2 2 3 3 2" xfId="31403"/>
    <cellStyle name="检查单元格 5 2 3 2 5" xfId="31404"/>
    <cellStyle name="汇总 2 2 3 3 2 2" xfId="31405"/>
    <cellStyle name="汇总 2 2 3 3 2 2 2" xfId="31406"/>
    <cellStyle name="汇总 2 2 3 3 2 2 2 2" xfId="31407"/>
    <cellStyle name="汇总 2 2 3 3 2 2 2 3" xfId="31408"/>
    <cellStyle name="汇总 2 2 7 2 2 2" xfId="31409"/>
    <cellStyle name="汇总 2 2 3 3 2 2 3" xfId="31410"/>
    <cellStyle name="汇总 2 2 3 3 2 4" xfId="31411"/>
    <cellStyle name="输入 2 4 2 2 2 2 2 2" xfId="31412"/>
    <cellStyle name="汇总 2 2 3 3 2 5" xfId="31413"/>
    <cellStyle name="注释 2 2 4 3 2" xfId="31414"/>
    <cellStyle name="汇总 2 2 3 3 3" xfId="31415"/>
    <cellStyle name="汇总 2 2 3 3 3 2" xfId="31416"/>
    <cellStyle name="汇总 2 2 3 3 3 2 2" xfId="31417"/>
    <cellStyle name="汇总 2 2 3 3 3 2 2 2" xfId="31418"/>
    <cellStyle name="汇总 2 2 7 3 2 2" xfId="31419"/>
    <cellStyle name="汇总 2 2 3 3 3 2 3" xfId="31420"/>
    <cellStyle name="汇总 2 2 3 3 3 3" xfId="31421"/>
    <cellStyle name="汇总 2 2 3 3 3 4" xfId="31422"/>
    <cellStyle name="汇总 2 2 3 3 3 5" xfId="31423"/>
    <cellStyle name="注释 2 2 4 4 2" xfId="31424"/>
    <cellStyle name="汇总 2 2 3 3 4" xfId="31425"/>
    <cellStyle name="汇总 2 2 3 3 4 2" xfId="31426"/>
    <cellStyle name="汇总 2 2 3 3 4 2 2" xfId="31427"/>
    <cellStyle name="汇总 2 2 3 3 4 3" xfId="31428"/>
    <cellStyle name="汇总 2 2 3 4" xfId="31429"/>
    <cellStyle name="计算 2 2 5 4 4 2 2" xfId="31430"/>
    <cellStyle name="汇总 2 2 3 4 2" xfId="31431"/>
    <cellStyle name="汇总 2 2 3 4 2 2 2" xfId="31432"/>
    <cellStyle name="汇总 2 4 2 3 2 4" xfId="31433"/>
    <cellStyle name="汇总 2 2 3 4 2 2 2 2 2" xfId="31434"/>
    <cellStyle name="汇总 2 2 3 4 2 2 2 3" xfId="31435"/>
    <cellStyle name="汇总 2 2 8 2 2 2" xfId="31436"/>
    <cellStyle name="汇总 2 2 3 4 2 2 3" xfId="31437"/>
    <cellStyle name="汇总 2 4 2 3 2 5" xfId="31438"/>
    <cellStyle name="汇总 2 2 8 2 2 3" xfId="31439"/>
    <cellStyle name="汇总 2 2 3 4 2 2 4" xfId="31440"/>
    <cellStyle name="汇总 2 2 3 4 2 3" xfId="31441"/>
    <cellStyle name="汇总 2 2 3 4 2 3 2 2" xfId="31442"/>
    <cellStyle name="汇总 2 2 3 4 2 4" xfId="31443"/>
    <cellStyle name="汇总 2 2 3 4 2 5" xfId="31444"/>
    <cellStyle name="注释 2 2 5 3 2" xfId="31445"/>
    <cellStyle name="汇总 2 2 3 4 3" xfId="31446"/>
    <cellStyle name="汇总 2 2 3 4 3 3" xfId="31447"/>
    <cellStyle name="汇总 2 2 3 4 4" xfId="31448"/>
    <cellStyle name="汇总 2 2 3 5 2 2" xfId="31449"/>
    <cellStyle name="汇总 2 2 3 5 2 2 2" xfId="31450"/>
    <cellStyle name="注释 2 4 3 5" xfId="31451"/>
    <cellStyle name="汇总 2 2 3 5 2 2 2 2" xfId="31452"/>
    <cellStyle name="注释 2 4 3 5 2" xfId="31453"/>
    <cellStyle name="检查单元格 10" xfId="31454"/>
    <cellStyle name="注释 5 5 6" xfId="31455"/>
    <cellStyle name="注释 2 4 3 6" xfId="31456"/>
    <cellStyle name="汇总 2 2 9 2 2 2" xfId="31457"/>
    <cellStyle name="汇总 2 2 3 5 2 2 3" xfId="31458"/>
    <cellStyle name="汇总 2 2 3 5 2 3" xfId="31459"/>
    <cellStyle name="汇总 2 2 3 5 2 3 2" xfId="31460"/>
    <cellStyle name="注释 2 4 4 5" xfId="31461"/>
    <cellStyle name="汇总 2 2 3 5 2 4" xfId="31462"/>
    <cellStyle name="汇总 2 2 3 5 2 5" xfId="31463"/>
    <cellStyle name="注释 2 2 6 3 2" xfId="31464"/>
    <cellStyle name="汇总 2 2 3 5 3" xfId="31465"/>
    <cellStyle name="汇总 2 2 3 5 3 2 2" xfId="31466"/>
    <cellStyle name="注释 2 5 3 5" xfId="31467"/>
    <cellStyle name="汇总 2 2 3 5 3 3" xfId="31468"/>
    <cellStyle name="汇总 2 2 3 5 4" xfId="31469"/>
    <cellStyle name="汇总 2 2 3 5 4 2" xfId="31470"/>
    <cellStyle name="汇总 2 2 3 6 2" xfId="31471"/>
    <cellStyle name="汇总 2 2 3 6 2 2" xfId="31472"/>
    <cellStyle name="汇总 2 2 3 6 2 2 2" xfId="31473"/>
    <cellStyle name="注释 3 4 3 5" xfId="31474"/>
    <cellStyle name="汇总 2 2 3 6 2 2 3" xfId="31475"/>
    <cellStyle name="注释 3 4 3 6" xfId="31476"/>
    <cellStyle name="汇总 2 2 3 6 2 3" xfId="31477"/>
    <cellStyle name="汇总 2 2 3 6 2 3 2" xfId="31478"/>
    <cellStyle name="汇总 2 2 3 6 2 4" xfId="31479"/>
    <cellStyle name="汇总 2 2 3 6 3" xfId="31480"/>
    <cellStyle name="汇总 2 2 3 6 3 2" xfId="31481"/>
    <cellStyle name="汇总 2 2 3 6 3 2 2" xfId="31482"/>
    <cellStyle name="汇总 2 2 3 6 3 3" xfId="31483"/>
    <cellStyle name="汇总 2 2 3 7" xfId="31484"/>
    <cellStyle name="汇总 2 2 3 7 2" xfId="31485"/>
    <cellStyle name="汇总 2 2 3 7 3" xfId="31486"/>
    <cellStyle name="汇总 2 2 3 7 4" xfId="31487"/>
    <cellStyle name="汇总 2 2 3 7 6" xfId="31488"/>
    <cellStyle name="汇总 2 2 3 8" xfId="31489"/>
    <cellStyle name="汇总 2 2 3 8 2" xfId="31490"/>
    <cellStyle name="汇总 2 2 3 8 3" xfId="31491"/>
    <cellStyle name="汇总 2 2 3 8 4" xfId="31492"/>
    <cellStyle name="汇总 2 2 3 9" xfId="31493"/>
    <cellStyle name="汇总 2 2 3 9 2" xfId="31494"/>
    <cellStyle name="汇总 2 2 3 9 2 2" xfId="31495"/>
    <cellStyle name="汇总 2 2 3 9 3" xfId="31496"/>
    <cellStyle name="汇总 2 2 4 2" xfId="31497"/>
    <cellStyle name="汇总 5 2 2 5 2 2" xfId="31498"/>
    <cellStyle name="汇总 2 2 4 2 2" xfId="31499"/>
    <cellStyle name="汇总 2 2 4 2 2 2" xfId="31500"/>
    <cellStyle name="汇总 2 2 4 2 2 2 2" xfId="31501"/>
    <cellStyle name="计算 2 2 4 3 2 5" xfId="31502"/>
    <cellStyle name="输入 5 2 3 3 3 2" xfId="31503"/>
    <cellStyle name="汇总 2 2 4 2 2 2 2 2" xfId="31504"/>
    <cellStyle name="汇总 2 2 4 2 2 2 2 4" xfId="31505"/>
    <cellStyle name="汇总 2 3 6 2 2 2" xfId="31506"/>
    <cellStyle name="汇总 2 2 4 2 2 2 3" xfId="31507"/>
    <cellStyle name="汇总 2 3 6 2 2 2 2" xfId="31508"/>
    <cellStyle name="汇总 2 2 4 2 2 2 3 2" xfId="31509"/>
    <cellStyle name="汇总 2 2 4 2 2 2 3 3" xfId="31510"/>
    <cellStyle name="汇总 2 3 6 2 2 3" xfId="31511"/>
    <cellStyle name="汇总 2 2 4 2 2 2 4" xfId="31512"/>
    <cellStyle name="汇总 2 2 4 2 2 2 5" xfId="31513"/>
    <cellStyle name="汇总 2 2 4 2 2 3 2" xfId="31514"/>
    <cellStyle name="汇总 2 2 4 2 2 3 2 2" xfId="31515"/>
    <cellStyle name="汇总 2 3 6 2 3 2" xfId="31516"/>
    <cellStyle name="汇总 2 2 4 2 2 3 3" xfId="31517"/>
    <cellStyle name="汇总 2 2 4 2 2 3 3 2" xfId="31518"/>
    <cellStyle name="汇总 2 2 4 2 2 3 3 2 2" xfId="31519"/>
    <cellStyle name="汇总 2 2 4 2 2 3 4" xfId="31520"/>
    <cellStyle name="汇总 2 2 4 2 2 3 5" xfId="31521"/>
    <cellStyle name="汇总 2 2 4 2 2 4" xfId="31522"/>
    <cellStyle name="汇总 2 2 4 2 2 4 2" xfId="31523"/>
    <cellStyle name="汇总 2 2 4 2 2 4 2 2" xfId="31524"/>
    <cellStyle name="汇总 2 2 4 2 2 4 3" xfId="31525"/>
    <cellStyle name="强调文字颜色 1 2 2 4 2 2" xfId="31526"/>
    <cellStyle name="汇总 2 2 4 2 2 4 4" xfId="31527"/>
    <cellStyle name="汇总 2 2 4 2 2 5" xfId="31528"/>
    <cellStyle name="注释 2 3 3 3 2" xfId="31529"/>
    <cellStyle name="汇总 2 4 3 2 2 2 2" xfId="31530"/>
    <cellStyle name="输入 5 2 3 3 6" xfId="31531"/>
    <cellStyle name="汇总 2 2 4 2 3" xfId="31532"/>
    <cellStyle name="计算 4 6 4" xfId="31533"/>
    <cellStyle name="汇总 2 2 4 2 3 2 2 3" xfId="31534"/>
    <cellStyle name="计算 4 6 5" xfId="31535"/>
    <cellStyle name="汇总 2 2 4 2 3 2 2 4" xfId="31536"/>
    <cellStyle name="计算 4 7 4" xfId="31537"/>
    <cellStyle name="汇总 2 2 4 2 3 2 3 3" xfId="31538"/>
    <cellStyle name="汇总 2 2 4 2 3 3 3" xfId="31539"/>
    <cellStyle name="计算 5 7 3" xfId="31540"/>
    <cellStyle name="汇总 2 2 4 2 3 3 3 2" xfId="31541"/>
    <cellStyle name="汇总 2 2 4 2 3 3 4" xfId="31542"/>
    <cellStyle name="汇总 2 2 4 2 3 4 2" xfId="31543"/>
    <cellStyle name="汇总 2 2 4 2 3 4 3" xfId="31544"/>
    <cellStyle name="强调文字颜色 1 2 2 5 2 2" xfId="31545"/>
    <cellStyle name="汇总 2 2 4 2 3 4 4" xfId="31546"/>
    <cellStyle name="汇总 2 2 4 2 3 5" xfId="31547"/>
    <cellStyle name="注释 2 3 3 4 2" xfId="31548"/>
    <cellStyle name="汇总 2 4 3 2 2 3 2" xfId="31549"/>
    <cellStyle name="汇总 2 2 4 2 3 7" xfId="31550"/>
    <cellStyle name="注释 2 3 3 4 4" xfId="31551"/>
    <cellStyle name="汇总 2 2 4 2 4 2 4" xfId="31552"/>
    <cellStyle name="汇总 2 2 4 2 4 3 3" xfId="31553"/>
    <cellStyle name="汇总 2 2 4 2 4 3 4" xfId="31554"/>
    <cellStyle name="汇总 2 2 4 2 4 4 2" xfId="31555"/>
    <cellStyle name="汇总 2 2 4 2 4 4 2 2" xfId="31556"/>
    <cellStyle name="汇总 2 2 4 2 4 4 3" xfId="31557"/>
    <cellStyle name="强调文字颜色 1 2 2 6 2 2" xfId="31558"/>
    <cellStyle name="汇总 2 2 4 2 4 4 4" xfId="31559"/>
    <cellStyle name="汇总 2 2 4 2 4 5" xfId="31560"/>
    <cellStyle name="注释 2 3 3 5 2" xfId="31561"/>
    <cellStyle name="汇总 2 2 4 2 4 6" xfId="31562"/>
    <cellStyle name="注释 2 3 3 5 3" xfId="31563"/>
    <cellStyle name="汇总 2 2 4 2 4 7" xfId="31564"/>
    <cellStyle name="注释 2 3 3 5 4" xfId="31565"/>
    <cellStyle name="汇总 2 2 4 2 6 2 2 3" xfId="31566"/>
    <cellStyle name="汇总 2 2 4 2 6 2 4" xfId="31567"/>
    <cellStyle name="汇总 2 2 4 2 6 3 2" xfId="31568"/>
    <cellStyle name="计算 2 5 2 2 3 3" xfId="31569"/>
    <cellStyle name="汇总 2 2 4 2 6 3 2 2" xfId="31570"/>
    <cellStyle name="汇总 2 2 4 2 6 3 3" xfId="31571"/>
    <cellStyle name="汇总 2 2 4 2 7 2 2 2" xfId="31572"/>
    <cellStyle name="强调文字颜色 5 2 2 3 4" xfId="31573"/>
    <cellStyle name="汇总 2 2 4 2 7 4" xfId="31574"/>
    <cellStyle name="汇总 2 2 4 2 8 2" xfId="31575"/>
    <cellStyle name="汇总 2 2 4 2 8 3" xfId="31576"/>
    <cellStyle name="汇总 2 2 4 2 9" xfId="31577"/>
    <cellStyle name="汇总 2 2 4 2 9 2" xfId="31578"/>
    <cellStyle name="汇总 2 2 4 3 2" xfId="31579"/>
    <cellStyle name="汇总 2 2 4 3 2 2" xfId="31580"/>
    <cellStyle name="汇总 2 2 4 3 2 2 2" xfId="31581"/>
    <cellStyle name="计算 2 2 5 3 2 5" xfId="31582"/>
    <cellStyle name="汇总 2 2 4 3 2 2 2 2" xfId="31583"/>
    <cellStyle name="汇总 2 2 4 3 2 2 2 3" xfId="31584"/>
    <cellStyle name="汇总 2 3 7 2 2 2" xfId="31585"/>
    <cellStyle name="汇总 2 2 4 3 2 2 3" xfId="31586"/>
    <cellStyle name="汇总 2 2 4 3 2 3" xfId="31587"/>
    <cellStyle name="汇总 2 2 4 3 2 3 2" xfId="31588"/>
    <cellStyle name="计算 2 2 5 3 3 5" xfId="31589"/>
    <cellStyle name="汇总 2 2 4 3 2 3 2 2" xfId="31590"/>
    <cellStyle name="汇总 2 3 7 2 3 2" xfId="31591"/>
    <cellStyle name="汇总 2 2 4 3 2 3 3" xfId="31592"/>
    <cellStyle name="汇总 2 2 4 3 2 4" xfId="31593"/>
    <cellStyle name="输入 2 4 2 2 3 2 2 2" xfId="31594"/>
    <cellStyle name="汇总 2 2 4 3 2 4 2" xfId="31595"/>
    <cellStyle name="汇总 2 2 4 3 2 5" xfId="31596"/>
    <cellStyle name="注释 2 3 4 3 2" xfId="31597"/>
    <cellStyle name="汇总 2 4 3 2 3 2 2" xfId="31598"/>
    <cellStyle name="汇总 2 2 4 3 3" xfId="31599"/>
    <cellStyle name="汇总 2 2 4 3 3 2 2" xfId="31600"/>
    <cellStyle name="计算 2 2 5 4 2 5" xfId="31601"/>
    <cellStyle name="汇总 2 2 4 3 3 2 2 2" xfId="31602"/>
    <cellStyle name="汇总 2 3 7 3 2 2" xfId="31603"/>
    <cellStyle name="汇总 2 2 4 3 3 2 3" xfId="31604"/>
    <cellStyle name="汇总 2 2 4 3 3 3" xfId="31605"/>
    <cellStyle name="汇总 2 2 4 3 3 3 2" xfId="31606"/>
    <cellStyle name="计算 2 2 5 4 3 5" xfId="31607"/>
    <cellStyle name="汇总 2 2 4 3 3 4" xfId="31608"/>
    <cellStyle name="汇总 2 2 4 3 3 5" xfId="31609"/>
    <cellStyle name="注释 2 3 4 4 2" xfId="31610"/>
    <cellStyle name="汇总 2 2 4 3 7" xfId="31611"/>
    <cellStyle name="计算 2 7 3 4 4" xfId="31612"/>
    <cellStyle name="汇总 2 2 4 3 8" xfId="31613"/>
    <cellStyle name="汇总 2 2 4 4 2" xfId="31614"/>
    <cellStyle name="汇总 2 2 4 4 2 2" xfId="31615"/>
    <cellStyle name="汇总 2 5 2 3 2 4" xfId="31616"/>
    <cellStyle name="链接单元格 3 3 3" xfId="31617"/>
    <cellStyle name="汇总 2 2 4 4 2 2 2" xfId="31618"/>
    <cellStyle name="链接单元格 3 3 3 2" xfId="31619"/>
    <cellStyle name="汇总 2 2 4 4 2 2 2 2" xfId="31620"/>
    <cellStyle name="链接单元格 3 3 3 3" xfId="31621"/>
    <cellStyle name="汇总 2 2 4 4 2 2 2 3" xfId="31622"/>
    <cellStyle name="汇总 2 5 2 3 2 5" xfId="31623"/>
    <cellStyle name="链接单元格 3 3 4" xfId="31624"/>
    <cellStyle name="汇总 2 3 8 2 2 2" xfId="31625"/>
    <cellStyle name="汇总 2 2 4 4 2 2 3" xfId="31626"/>
    <cellStyle name="汇总 2 2 4 4 2 3" xfId="31627"/>
    <cellStyle name="汇总 2 2 4 4 2 4" xfId="31628"/>
    <cellStyle name="汇总 2 2 4 4 2 5" xfId="31629"/>
    <cellStyle name="注释 2 3 5 3 2" xfId="31630"/>
    <cellStyle name="汇总 2 2 4 4 3" xfId="31631"/>
    <cellStyle name="计算 2 14 2 2 2" xfId="31632"/>
    <cellStyle name="汇总 2 2 4 4 3 3" xfId="31633"/>
    <cellStyle name="汇总 2 2 4 5 2 2 2 2" xfId="31634"/>
    <cellStyle name="汇总 2 3 9 2 2 2" xfId="31635"/>
    <cellStyle name="汇总 2 2 4 5 2 2 3" xfId="31636"/>
    <cellStyle name="汇总 2 2 4 5 2 3 2" xfId="31637"/>
    <cellStyle name="汇总 2 2 4 5 2 5" xfId="31638"/>
    <cellStyle name="注释 2 3 6 3 2" xfId="31639"/>
    <cellStyle name="汇总 2 2 4 5 3 2 2" xfId="31640"/>
    <cellStyle name="汇总 2 2 4 5 4 2" xfId="31641"/>
    <cellStyle name="汇总 2 2 4 5 5" xfId="31642"/>
    <cellStyle name="汇总 2 2 4 6" xfId="31643"/>
    <cellStyle name="汇总 2 2 4 6 2" xfId="31644"/>
    <cellStyle name="汇总 2 2 4 6 2 2 2" xfId="31645"/>
    <cellStyle name="汇总 2 2 4 6 2 2 2 2" xfId="31646"/>
    <cellStyle name="汇总 2 2 4 6 2 2 3" xfId="31647"/>
    <cellStyle name="汇总 2 2 4 6 2 3" xfId="31648"/>
    <cellStyle name="汇总 2 2 4 6 2 3 2" xfId="31649"/>
    <cellStyle name="汇总 2 2 4 6 2 4" xfId="31650"/>
    <cellStyle name="汇总 2 2 4 6 2 5" xfId="31651"/>
    <cellStyle name="注释 2 3 7 3 2" xfId="31652"/>
    <cellStyle name="汇总 2 2 4 6 3 2" xfId="31653"/>
    <cellStyle name="汇总 2 2 4 6 3 2 2" xfId="31654"/>
    <cellStyle name="汇总 2 2 4 6 3 3" xfId="31655"/>
    <cellStyle name="汇总 2 2 4 6 4 2" xfId="31656"/>
    <cellStyle name="汇总 2 2 4 6 5" xfId="31657"/>
    <cellStyle name="汇总 2 2 4 6 6" xfId="31658"/>
    <cellStyle name="汇总 2 2 4 7" xfId="31659"/>
    <cellStyle name="汇总 2 2 4 7 2" xfId="31660"/>
    <cellStyle name="输出 2 2 2 2 4 4 4" xfId="31661"/>
    <cellStyle name="汇总 2 2 4 7 2 2 2 2" xfId="31662"/>
    <cellStyle name="汇总 2 2 4 7 2 2 3" xfId="31663"/>
    <cellStyle name="汇总 2 2 4 7 3" xfId="31664"/>
    <cellStyle name="汇总 2 2 4 7 5" xfId="31665"/>
    <cellStyle name="汇总 2 2 4 7 6" xfId="31666"/>
    <cellStyle name="汇总 2 2 4 8" xfId="31667"/>
    <cellStyle name="汇总 2 2 4 8 2" xfId="31668"/>
    <cellStyle name="汇总 2 2 4 8 3" xfId="31669"/>
    <cellStyle name="汇总 2 2 4 8 4" xfId="31670"/>
    <cellStyle name="汇总 2 2 4 9" xfId="31671"/>
    <cellStyle name="汇总 2 2 4 9 2" xfId="31672"/>
    <cellStyle name="汇总 2 2 4 9 3" xfId="31673"/>
    <cellStyle name="汇总 2 2 5" xfId="31674"/>
    <cellStyle name="汇总 5 2 2 5 3" xfId="31675"/>
    <cellStyle name="汇总 2 2 5 10" xfId="31676"/>
    <cellStyle name="计算 2 3 2 6 2 3 2" xfId="31677"/>
    <cellStyle name="输出 2 6 3 4" xfId="31678"/>
    <cellStyle name="汇总 2 2 5 11" xfId="31679"/>
    <cellStyle name="输出 2 6 3 5" xfId="31680"/>
    <cellStyle name="汇总 2 2 5 12" xfId="31681"/>
    <cellStyle name="输出 2 6 3 6" xfId="31682"/>
    <cellStyle name="汇总 2 2 5 2" xfId="31683"/>
    <cellStyle name="汇总 2 2 5 2 2" xfId="31684"/>
    <cellStyle name="汇总 2 2 5 2 2 2" xfId="31685"/>
    <cellStyle name="汇总 2 2 5 2 2 2 2" xfId="31686"/>
    <cellStyle name="汇总 2 2 5 2 2 2 2 2" xfId="31687"/>
    <cellStyle name="汇总 2 2 5 2 2 2 2 2 2" xfId="31688"/>
    <cellStyle name="汇总 2 4 6 2 2 2" xfId="31689"/>
    <cellStyle name="汇总 2 2 5 2 2 2 3" xfId="31690"/>
    <cellStyle name="汇总 2 2 5 2 2 3" xfId="31691"/>
    <cellStyle name="汇总 2 2 5 2 2 3 2" xfId="31692"/>
    <cellStyle name="汇总 2 2 5 2 2 3 2 2" xfId="31693"/>
    <cellStyle name="汇总 2 4 6 2 3 2" xfId="31694"/>
    <cellStyle name="汇总 2 2 5 2 2 3 3" xfId="31695"/>
    <cellStyle name="汇总 2 2 5 2 2 4" xfId="31696"/>
    <cellStyle name="汇总 2 2 5 2 2 5" xfId="31697"/>
    <cellStyle name="注释 2 4 3 3 2" xfId="31698"/>
    <cellStyle name="汇总 2 4 3 3 2 2 2" xfId="31699"/>
    <cellStyle name="注释 5 3 6" xfId="31700"/>
    <cellStyle name="汇总 2 2 5 2 3" xfId="31701"/>
    <cellStyle name="汇总 2 2 5 2 3 2 2" xfId="31702"/>
    <cellStyle name="汇总 2 2 5 2 3 2 2 2" xfId="31703"/>
    <cellStyle name="汇总 2 2 5 2 3 2 2 2 2" xfId="31704"/>
    <cellStyle name="汇总 2 4 6 3 2 2" xfId="31705"/>
    <cellStyle name="汇总 2 2 5 2 3 2 3" xfId="31706"/>
    <cellStyle name="汇总 2 2 5 2 3 3" xfId="31707"/>
    <cellStyle name="汇总 2 2 5 2 3 3 2" xfId="31708"/>
    <cellStyle name="汇总 2 2 5 2 3 3 3" xfId="31709"/>
    <cellStyle name="汇总 2 2 5 2 3 4" xfId="31710"/>
    <cellStyle name="汇总 2 2 5 3" xfId="31711"/>
    <cellStyle name="汇总 2 2 5 3 2" xfId="31712"/>
    <cellStyle name="汇总 2 2 5 3 2 2" xfId="31713"/>
    <cellStyle name="输出 2 2 2 9" xfId="31714"/>
    <cellStyle name="汇总 2 2 5 3 2 2 2" xfId="31715"/>
    <cellStyle name="输出 2 2 2 9 2" xfId="31716"/>
    <cellStyle name="汇总 2 2 5 3 2 2 2 2" xfId="31717"/>
    <cellStyle name="输出 2 2 2 9 2 2" xfId="31718"/>
    <cellStyle name="汇总 2 2 5 3 2 2 2 2 2" xfId="31719"/>
    <cellStyle name="输出 2 2 2 9 3" xfId="31720"/>
    <cellStyle name="输出 2 10 2 3 2" xfId="31721"/>
    <cellStyle name="汇总 2 2 5 3 2 2 2 3" xfId="31722"/>
    <cellStyle name="汇总 2 4 7 2 2 2" xfId="31723"/>
    <cellStyle name="汇总 2 2 5 3 2 2 3" xfId="31724"/>
    <cellStyle name="汇总 2 2 5 3 2 3" xfId="31725"/>
    <cellStyle name="输出 2 2 3 9" xfId="31726"/>
    <cellStyle name="汇总 2 2 5 3 2 3 2" xfId="31727"/>
    <cellStyle name="输出 2 2 3 9 2" xfId="31728"/>
    <cellStyle name="汇总 2 2 5 3 2 3 2 2" xfId="31729"/>
    <cellStyle name="汇总 2 4 7 2 3 2" xfId="31730"/>
    <cellStyle name="汇总 2 2 5 3 2 3 3" xfId="31731"/>
    <cellStyle name="汇总 2 2 5 3 3" xfId="31732"/>
    <cellStyle name="输出 2 3 2 9" xfId="31733"/>
    <cellStyle name="汇总 2 2 5 3 3 2 2" xfId="31734"/>
    <cellStyle name="输出 2 3 2 9 2" xfId="31735"/>
    <cellStyle name="汇总 2 2 5 3 3 2 2 2" xfId="31736"/>
    <cellStyle name="输出 2 3 2 9 2 2" xfId="31737"/>
    <cellStyle name="汇总 2 2 5 3 3 2 2 2 2" xfId="31738"/>
    <cellStyle name="输出 2 3 2 9 3" xfId="31739"/>
    <cellStyle name="输出 2 11 2 3 2" xfId="31740"/>
    <cellStyle name="汇总 2 2 5 3 3 2 2 3" xfId="31741"/>
    <cellStyle name="汇总 2 4 7 3 2 2" xfId="31742"/>
    <cellStyle name="汇总 2 2 5 3 3 2 3" xfId="31743"/>
    <cellStyle name="汇总 2 2 5 3 3 3" xfId="31744"/>
    <cellStyle name="汇总 2 2 5 3 3 3 2" xfId="31745"/>
    <cellStyle name="汇总 2 2 5 3 3 3 2 2" xfId="31746"/>
    <cellStyle name="汇总 2 2 5 3 3 3 3" xfId="31747"/>
    <cellStyle name="输入 2 2 2 2 5 2" xfId="31748"/>
    <cellStyle name="汇总 2 2 5 3 4 2 3" xfId="31749"/>
    <cellStyle name="汇总 2 2 5 3 7" xfId="31750"/>
    <cellStyle name="计算 2 7 4 4 4" xfId="31751"/>
    <cellStyle name="汇总 2 2 5 4" xfId="31752"/>
    <cellStyle name="汇总 2 2 5 4 2" xfId="31753"/>
    <cellStyle name="汇总 2 2 5 4 2 2" xfId="31754"/>
    <cellStyle name="汇总 2 2 5 4 2 2 2" xfId="31755"/>
    <cellStyle name="汇总 2 6 2 3 2 4" xfId="31756"/>
    <cellStyle name="注释 7 3 3 2" xfId="31757"/>
    <cellStyle name="汇总 2 2 5 4 2 2 2 2" xfId="31758"/>
    <cellStyle name="汇总 4 7 4" xfId="31759"/>
    <cellStyle name="汇总 2 2 5 4 2 2 2 2 2" xfId="31760"/>
    <cellStyle name="汇总 2 2 5 4 2 2 2 3" xfId="31761"/>
    <cellStyle name="汇总 2 4 8 2 2 2" xfId="31762"/>
    <cellStyle name="汇总 2 2 5 4 2 2 3" xfId="31763"/>
    <cellStyle name="汇总 2 2 5 4 2 3" xfId="31764"/>
    <cellStyle name="汇总 2 2 5 4 2 3 2" xfId="31765"/>
    <cellStyle name="汇总 2 2 5 4 2 4" xfId="31766"/>
    <cellStyle name="汇总 2 2 5 4 2 5" xfId="31767"/>
    <cellStyle name="注释 2 4 5 3 2" xfId="31768"/>
    <cellStyle name="汇总 2 2 5 4 3" xfId="31769"/>
    <cellStyle name="汇总 2 2 5 4 3 2 2 3" xfId="31770"/>
    <cellStyle name="汇总 2 2 5 4 3 3" xfId="31771"/>
    <cellStyle name="汇总 2 2 5 4 3 4" xfId="31772"/>
    <cellStyle name="汇总 2 2 5 4 3 5" xfId="31773"/>
    <cellStyle name="输入 2 2 3 2 5 2" xfId="31774"/>
    <cellStyle name="汇总 2 2 5 4 4 2 3" xfId="31775"/>
    <cellStyle name="注释 2 2 2 5 2 3 2" xfId="31776"/>
    <cellStyle name="汇总 2 2 5 4 5 2 2" xfId="31777"/>
    <cellStyle name="汇总 2 2 5 4 7" xfId="31778"/>
    <cellStyle name="汇总 2 2 5 5" xfId="31779"/>
    <cellStyle name="汇总 2 2 5 6" xfId="31780"/>
    <cellStyle name="适中 4 2 2 2 2 2" xfId="31781"/>
    <cellStyle name="计算 2 4 5 2 2 2" xfId="31782"/>
    <cellStyle name="输入 2 4 2 6 3" xfId="31783"/>
    <cellStyle name="强调文字颜色 4 4 3 2 3" xfId="31784"/>
    <cellStyle name="汇总 2 2 5 7" xfId="31785"/>
    <cellStyle name="适中 4 2 2 2 2 3" xfId="31786"/>
    <cellStyle name="汇总 2 2 5 9" xfId="31787"/>
    <cellStyle name="汇总 2 2 6" xfId="31788"/>
    <cellStyle name="汇总 2 2 6 2" xfId="31789"/>
    <cellStyle name="汇总 2 2 6 2 2" xfId="31790"/>
    <cellStyle name="计算 2 2 2 3 2 2 2 2" xfId="31791"/>
    <cellStyle name="汇总 2 2 6 2 3" xfId="31792"/>
    <cellStyle name="汇总 2 2 6 3" xfId="31793"/>
    <cellStyle name="汇总 2 2 6 3 2" xfId="31794"/>
    <cellStyle name="汇总 2 2 6 3 3" xfId="31795"/>
    <cellStyle name="汇总 2 2 6 4" xfId="31796"/>
    <cellStyle name="汇总 2 2 6 4 2" xfId="31797"/>
    <cellStyle name="汇总 2 2 6 4 3" xfId="31798"/>
    <cellStyle name="汇总 2 2 6 6" xfId="31799"/>
    <cellStyle name="适中 4 2 2 2 3 2" xfId="31800"/>
    <cellStyle name="汇总 2 2 6 7" xfId="31801"/>
    <cellStyle name="汇总 2 2 6 8" xfId="31802"/>
    <cellStyle name="汇总 2 2 7" xfId="31803"/>
    <cellStyle name="汇总 2 2 7 2" xfId="31804"/>
    <cellStyle name="汇总 2 2 7 2 2" xfId="31805"/>
    <cellStyle name="汇总 2 2 7 2 3 3" xfId="31806"/>
    <cellStyle name="汇总 2 2 7 3" xfId="31807"/>
    <cellStyle name="汇总 2 2 7 3 2" xfId="31808"/>
    <cellStyle name="汇总 2 2 7 3 2 2 2" xfId="31809"/>
    <cellStyle name="汇总 2 2 7 3 2 3" xfId="31810"/>
    <cellStyle name="汇总 2 2 7 3 3" xfId="31811"/>
    <cellStyle name="汇总 2 2 8 2" xfId="31812"/>
    <cellStyle name="汇总 2 2 8 2 2 2 2" xfId="31813"/>
    <cellStyle name="汇总 2 2 8 3" xfId="31814"/>
    <cellStyle name="汇总 2 2 8 3 2" xfId="31815"/>
    <cellStyle name="汇总 2 2 8 3 3" xfId="31816"/>
    <cellStyle name="汇总 2 2 9" xfId="31817"/>
    <cellStyle name="汇总 2 2 9 2" xfId="31818"/>
    <cellStyle name="汇总 2 2 9 2 2" xfId="31819"/>
    <cellStyle name="汇总 2 2 9 2 2 2 2" xfId="31820"/>
    <cellStyle name="注释 2 2 2 3 2 6" xfId="31821"/>
    <cellStyle name="汇总 2 2 9 2 3" xfId="31822"/>
    <cellStyle name="注释 2 4 4 6" xfId="31823"/>
    <cellStyle name="汇总 2 2 9 2 3 2" xfId="31824"/>
    <cellStyle name="汇总 2 2 9 3" xfId="31825"/>
    <cellStyle name="汇总 2 2 9 3 2" xfId="31826"/>
    <cellStyle name="注释 2 5 3 6" xfId="31827"/>
    <cellStyle name="汇总 2 2 9 3 2 2" xfId="31828"/>
    <cellStyle name="汇总 2 2 9 3 3" xfId="31829"/>
    <cellStyle name="汇总 2 2 9 6" xfId="31830"/>
    <cellStyle name="汇总 2 3 10" xfId="31831"/>
    <cellStyle name="汇总 2 3 11" xfId="31832"/>
    <cellStyle name="汇总 2 3 12" xfId="31833"/>
    <cellStyle name="汇总 2 4 3 6 2" xfId="31834"/>
    <cellStyle name="汇总 2 3 13" xfId="31835"/>
    <cellStyle name="汇总 2 3 2 14" xfId="31836"/>
    <cellStyle name="解释性文本 4 4 2 3 2" xfId="31837"/>
    <cellStyle name="计算 4 2 2 3 2 2" xfId="31838"/>
    <cellStyle name="汇总 2 3 2 2 2 2" xfId="31839"/>
    <cellStyle name="输出 2 2 3 7" xfId="31840"/>
    <cellStyle name="汇总 2 3 2 2 2 2 2 2" xfId="31841"/>
    <cellStyle name="输出 2 2 3 7 2" xfId="31842"/>
    <cellStyle name="汇总 2 3 2 2 2 2 2 2 2" xfId="31843"/>
    <cellStyle name="输出 2 2 3 8" xfId="31844"/>
    <cellStyle name="汇总 2 3 2 2 2 2 2 3" xfId="31845"/>
    <cellStyle name="输出 2 3 3 7" xfId="31846"/>
    <cellStyle name="汇总 2 3 2 2 2 3 2 2" xfId="31847"/>
    <cellStyle name="汇总 2 3 2 2 2 3 3" xfId="31848"/>
    <cellStyle name="计算 4 2 2 3 2 4" xfId="31849"/>
    <cellStyle name="汇总 2 3 2 2 2 4" xfId="31850"/>
    <cellStyle name="计算 4 2 2 3 3" xfId="31851"/>
    <cellStyle name="汇总 2 3 2 2 3" xfId="31852"/>
    <cellStyle name="计算 4 2 2 3 3 2" xfId="31853"/>
    <cellStyle name="汇总 2 3 2 2 3 2" xfId="31854"/>
    <cellStyle name="汇总 2 3 2 2 3 2 2" xfId="31855"/>
    <cellStyle name="汇总 2 6 2 3 3" xfId="31856"/>
    <cellStyle name="输出 3 2 3 7" xfId="31857"/>
    <cellStyle name="汇总 2 3 2 2 3 2 2 2" xfId="31858"/>
    <cellStyle name="汇总 2 6 2 3 3 2" xfId="31859"/>
    <cellStyle name="强调文字颜色 3 5 4 3 4" xfId="31860"/>
    <cellStyle name="汇总 2 3 2 2 3 2 2 2 2" xfId="31861"/>
    <cellStyle name="汇总 2 6 2 3 3 2 2" xfId="31862"/>
    <cellStyle name="输出 3 2 3 8" xfId="31863"/>
    <cellStyle name="汇总 2 3 2 2 3 2 2 3" xfId="31864"/>
    <cellStyle name="汇总 2 6 2 3 3 3" xfId="31865"/>
    <cellStyle name="汇总 2 3 2 2 3 2 3" xfId="31866"/>
    <cellStyle name="汇总 2 6 2 3 4" xfId="31867"/>
    <cellStyle name="汇总 2 3 2 2 3 2 4" xfId="31868"/>
    <cellStyle name="输入 2 3 5 2" xfId="31869"/>
    <cellStyle name="汇总 2 6 2 3 5" xfId="31870"/>
    <cellStyle name="汇总 2 3 2 2 3 3" xfId="31871"/>
    <cellStyle name="汇总 2 3 2 2 3 3 2" xfId="31872"/>
    <cellStyle name="汇总 2 6 2 4 3" xfId="31873"/>
    <cellStyle name="汇总 2 3 2 2 3 3 3" xfId="31874"/>
    <cellStyle name="汇总 2 6 2 4 4" xfId="31875"/>
    <cellStyle name="计算 4 2 2 3 4 2" xfId="31876"/>
    <cellStyle name="汇总 2 3 2 2 4 2" xfId="31877"/>
    <cellStyle name="汇总 2 3 2 2 4 2 2" xfId="31878"/>
    <cellStyle name="汇总 2 6 3 3 3" xfId="31879"/>
    <cellStyle name="输出 4 2 3 7" xfId="31880"/>
    <cellStyle name="汇总 2 3 2 2 4 2 2 2" xfId="31881"/>
    <cellStyle name="汇总 2 6 3 3 3 2" xfId="31882"/>
    <cellStyle name="汇总 2 3 2 2 4 2 3" xfId="31883"/>
    <cellStyle name="汇总 2 6 3 3 4" xfId="31884"/>
    <cellStyle name="汇总 2 3 2 2 4 3" xfId="31885"/>
    <cellStyle name="汇总 2 3 2 2 4 4" xfId="31886"/>
    <cellStyle name="汇总 2 3 2 2 5 2" xfId="31887"/>
    <cellStyle name="汇总 2 3 2 2 5 2 2" xfId="31888"/>
    <cellStyle name="汇总 2 6 4 3 3" xfId="31889"/>
    <cellStyle name="汇总 2 3 2 2 5 3" xfId="31890"/>
    <cellStyle name="计算 4 2 2 3 6" xfId="31891"/>
    <cellStyle name="汇总 2 3 2 2 6" xfId="31892"/>
    <cellStyle name="汇总 2 3 2 2 6 2" xfId="31893"/>
    <cellStyle name="强调文字颜色 2 5 2 3 3 2" xfId="31894"/>
    <cellStyle name="汇总 2 3 2 2 7" xfId="31895"/>
    <cellStyle name="强调文字颜色 2 5 2 3 3 3" xfId="31896"/>
    <cellStyle name="汇总 2 3 2 2 8" xfId="31897"/>
    <cellStyle name="计算 4 2 2 4 2" xfId="31898"/>
    <cellStyle name="汇总 2 3 2 3 2" xfId="31899"/>
    <cellStyle name="计算 4 2 2 4 2 2" xfId="31900"/>
    <cellStyle name="汇总 2 3 2 3 2 2" xfId="31901"/>
    <cellStyle name="汇总 2 3 2 3 2 2 2" xfId="31902"/>
    <cellStyle name="汇总 2 3 2 3 2 2 2 2" xfId="31903"/>
    <cellStyle name="汇总 2 3 2 3 2 2 2 3" xfId="31904"/>
    <cellStyle name="汇总 2 3 2 3 2 2 3" xfId="31905"/>
    <cellStyle name="汇总 2 3 2 3 2 3" xfId="31906"/>
    <cellStyle name="汇总 2 3 2 3 2 3 2" xfId="31907"/>
    <cellStyle name="汇总 2 3 2 3 2 3 2 2" xfId="31908"/>
    <cellStyle name="汇总 2 3 2 3 2 3 3" xfId="31909"/>
    <cellStyle name="汇总 2 3 2 3 3 2" xfId="31910"/>
    <cellStyle name="汇总 2 3 2 3 3 2 2" xfId="31911"/>
    <cellStyle name="汇总 2 7 2 3 3" xfId="31912"/>
    <cellStyle name="汇总 2 3 2 3 3 2 2 2" xfId="31913"/>
    <cellStyle name="汇总 2 7 2 3 3 2" xfId="31914"/>
    <cellStyle name="强调文字颜色 4 5 4 3 4" xfId="31915"/>
    <cellStyle name="汇总 2 3 2 3 3 2 2 2 2" xfId="31916"/>
    <cellStyle name="汇总 2 7 2 3 3 2 2" xfId="31917"/>
    <cellStyle name="强调文字颜色 1 3 6 4" xfId="31918"/>
    <cellStyle name="汇总 2 3 2 3 3 2 2 3" xfId="31919"/>
    <cellStyle name="汇总 2 7 2 3 3 3" xfId="31920"/>
    <cellStyle name="汇总 2 3 2 3 3 2 3" xfId="31921"/>
    <cellStyle name="汇总 2 7 2 3 4" xfId="31922"/>
    <cellStyle name="汇总 2 3 2 3 3 2 4" xfId="31923"/>
    <cellStyle name="输入 3 3 5 2" xfId="31924"/>
    <cellStyle name="汇总 2 7 2 3 5" xfId="31925"/>
    <cellStyle name="汇总 2 3 2 3 3 3 3" xfId="31926"/>
    <cellStyle name="汇总 2 7 2 4 4" xfId="31927"/>
    <cellStyle name="计算 4 2 2 4 4" xfId="31928"/>
    <cellStyle name="汇总 2 3 2 3 4" xfId="31929"/>
    <cellStyle name="汇总 2 3 2 3 4 2" xfId="31930"/>
    <cellStyle name="汇总 2 3 2 3 4 2 2" xfId="31931"/>
    <cellStyle name="汇总 2 7 3 3 3" xfId="31932"/>
    <cellStyle name="汇总 2 3 2 3 4 2 3" xfId="31933"/>
    <cellStyle name="汇总 2 7 3 3 4" xfId="31934"/>
    <cellStyle name="汇总 2 3 2 3 5" xfId="31935"/>
    <cellStyle name="汇总 2 3 2 3 5 2" xfId="31936"/>
    <cellStyle name="汇总 2 3 2 3 5 2 2" xfId="31937"/>
    <cellStyle name="汇总 2 7 4 3 3" xfId="31938"/>
    <cellStyle name="汇总 2 3 2 3 6" xfId="31939"/>
    <cellStyle name="汇总 2 3 2 3 6 2" xfId="31940"/>
    <cellStyle name="强调文字颜色 2 5 2 3 4 2" xfId="31941"/>
    <cellStyle name="汇总 2 3 2 3 7" xfId="31942"/>
    <cellStyle name="汇总 2 3 2 3 8" xfId="31943"/>
    <cellStyle name="计算 4 2 2 5 2" xfId="31944"/>
    <cellStyle name="汇总 2 3 2 4 2" xfId="31945"/>
    <cellStyle name="汇总 2 3 2 4 3" xfId="31946"/>
    <cellStyle name="检查单元格 4 4 3" xfId="31947"/>
    <cellStyle name="汇总 2 3 2 4 3 2 2 2 2" xfId="31948"/>
    <cellStyle name="汇总 4 2 3 3 7" xfId="31949"/>
    <cellStyle name="汇总 2 3 2 4 3 2 3" xfId="31950"/>
    <cellStyle name="汇总 2 3 2 4 3 2 4" xfId="31951"/>
    <cellStyle name="输入 4 3 5 2" xfId="31952"/>
    <cellStyle name="汇总 2 3 2 4 3 3 3" xfId="31953"/>
    <cellStyle name="汇总 2 3 2 4 4" xfId="31954"/>
    <cellStyle name="汇总 2 3 2 4 4 2 3" xfId="31955"/>
    <cellStyle name="汇总 2 3 2 4 5" xfId="31956"/>
    <cellStyle name="汇总 2 3 2 4 6" xfId="31957"/>
    <cellStyle name="汇总 2 3 2 4 7" xfId="31958"/>
    <cellStyle name="计算 4 2 2 6" xfId="31959"/>
    <cellStyle name="汇总 2 3 2 5" xfId="31960"/>
    <cellStyle name="计算 4 2 2 6 2" xfId="31961"/>
    <cellStyle name="汇总 2 3 2 5 2" xfId="31962"/>
    <cellStyle name="汇总 2 3 2 5 2 2 2 2 2" xfId="31963"/>
    <cellStyle name="警告文本 4 3 2 4" xfId="31964"/>
    <cellStyle name="汇总 2 3 2 5 2 2 3" xfId="31965"/>
    <cellStyle name="汇总 2 3 2 5 2 2 3 2" xfId="31966"/>
    <cellStyle name="汇总 2 3 2 5 2 2 4" xfId="31967"/>
    <cellStyle name="输入 5 2 5 2" xfId="31968"/>
    <cellStyle name="输入 6 6 2" xfId="31969"/>
    <cellStyle name="汇总 2 3 2 5 2 3 2" xfId="31970"/>
    <cellStyle name="汇总 2 3 2 5 2 3 2 2" xfId="31971"/>
    <cellStyle name="汇总 2 3 2 5 2 3 3" xfId="31972"/>
    <cellStyle name="汇总 2 3 2 5 2 4 2" xfId="31973"/>
    <cellStyle name="汇总 2 3 2 5 2 5" xfId="31974"/>
    <cellStyle name="汇总 2 3 2 5 2 6" xfId="31975"/>
    <cellStyle name="汇总 2 3 2 5 3" xfId="31976"/>
    <cellStyle name="汇总 2 3 2 5 3 2 3" xfId="31977"/>
    <cellStyle name="汇总 2 3 2 5 3 3 2" xfId="31978"/>
    <cellStyle name="汇总 2 3 2 5 3 4" xfId="31979"/>
    <cellStyle name="汇总 2 3 2 5 3 5" xfId="31980"/>
    <cellStyle name="汇总 2 3 2 5 4" xfId="31981"/>
    <cellStyle name="汇总 2 3 2 5 4 2 2" xfId="31982"/>
    <cellStyle name="汇总 2 9 3 3 3" xfId="31983"/>
    <cellStyle name="汇总 2 3 2 5 4 3" xfId="31984"/>
    <cellStyle name="汇总 2 3 2 5 5" xfId="31985"/>
    <cellStyle name="输入 2 2 9 2 2 2" xfId="31986"/>
    <cellStyle name="计算 4 2 2 7" xfId="31987"/>
    <cellStyle name="汇总 2 3 2 6" xfId="31988"/>
    <cellStyle name="汇总 2 3 2 6 2" xfId="31989"/>
    <cellStyle name="汇总 2 3 2 6 2 2 2" xfId="31990"/>
    <cellStyle name="汇总 2 3 2 6 2 2 2 2 2" xfId="31991"/>
    <cellStyle name="汇总 2 5 4 2 3 2 2" xfId="31992"/>
    <cellStyle name="汇总 2 3 2 6 2 2 3" xfId="31993"/>
    <cellStyle name="汇总 2 3 2 6 2 2 4" xfId="31994"/>
    <cellStyle name="输入 6 2 5 2" xfId="31995"/>
    <cellStyle name="汇总 2 3 2 6 2 3" xfId="31996"/>
    <cellStyle name="汇总 2 3 2 6 2 3 2" xfId="31997"/>
    <cellStyle name="汇总 2 3 2 6 2 3 3" xfId="31998"/>
    <cellStyle name="汇总 2 3 2 6 2 4" xfId="31999"/>
    <cellStyle name="汇总 2 3 2 6 3" xfId="32000"/>
    <cellStyle name="汇总 2 3 2 6 3 2" xfId="32001"/>
    <cellStyle name="汇总 2 3 2 6 3 2 2" xfId="32002"/>
    <cellStyle name="汇总 2 3 2 6 3 2 3" xfId="32003"/>
    <cellStyle name="汇总 2 3 2 6 3 3" xfId="32004"/>
    <cellStyle name="汇总 2 3 2 6 3 4" xfId="32005"/>
    <cellStyle name="汇总 2 3 2 6 4" xfId="32006"/>
    <cellStyle name="汇总 2 3 2 6 4 2" xfId="32007"/>
    <cellStyle name="汇总 2 3 2 6 4 2 2" xfId="32008"/>
    <cellStyle name="汇总 2 3 2 6 4 3" xfId="32009"/>
    <cellStyle name="汇总 2 3 2 6 5" xfId="32010"/>
    <cellStyle name="计算 4 2 2 8" xfId="32011"/>
    <cellStyle name="汇总 2 3 2 7" xfId="32012"/>
    <cellStyle name="汇总 2 3 2 7 2" xfId="32013"/>
    <cellStyle name="检查单元格 3 2 8" xfId="32014"/>
    <cellStyle name="强调文字颜色 1 2 2 4 4" xfId="32015"/>
    <cellStyle name="汇总 2 3 2 7 2 2 2" xfId="32016"/>
    <cellStyle name="强调文字颜色 1 2 2 4 4 2" xfId="32017"/>
    <cellStyle name="汇总 2 3 2 7 2 2 2 2" xfId="32018"/>
    <cellStyle name="注释 2 3 3 3 3 4" xfId="32019"/>
    <cellStyle name="强调文字颜色 1 2 2 4 5" xfId="32020"/>
    <cellStyle name="汇总 2 3 2 7 2 2 3" xfId="32021"/>
    <cellStyle name="汇总 2 3 2 7 2 3" xfId="32022"/>
    <cellStyle name="输出 2 7 2 3 2" xfId="32023"/>
    <cellStyle name="强调文字颜色 1 2 2 5 4" xfId="32024"/>
    <cellStyle name="汇总 2 3 2 7 2 3 2" xfId="32025"/>
    <cellStyle name="输出 2 7 2 3 2 2" xfId="32026"/>
    <cellStyle name="汇总 2 3 2 7 2 4" xfId="32027"/>
    <cellStyle name="输出 2 7 2 3 3" xfId="32028"/>
    <cellStyle name="汇总 2 3 2 7 3" xfId="32029"/>
    <cellStyle name="汇总 2 3 2 7 3 2" xfId="32030"/>
    <cellStyle name="解释性文本 5 9" xfId="32031"/>
    <cellStyle name="汇总 2 3 2 7 3 3" xfId="32032"/>
    <cellStyle name="输出 2 7 2 4 2" xfId="32033"/>
    <cellStyle name="汇总 2 3 2 7 4" xfId="32034"/>
    <cellStyle name="汇总 2 3 2 7 4 2" xfId="32035"/>
    <cellStyle name="汇总 2 3 2 7 5" xfId="32036"/>
    <cellStyle name="汇总 2 3 2 7 6" xfId="32037"/>
    <cellStyle name="汇总 2 3 2 8" xfId="32038"/>
    <cellStyle name="汇总 2 3 2 8 2 2" xfId="32039"/>
    <cellStyle name="强调文字颜色 1 3 2 4 4" xfId="32040"/>
    <cellStyle name="汇总 2 3 2 8 2 2 2" xfId="32041"/>
    <cellStyle name="汇总 2 3 2 8 2 2 2 2" xfId="32042"/>
    <cellStyle name="汇总 2 3 2 8 3" xfId="32043"/>
    <cellStyle name="汇总 2 3 2 8 3 2" xfId="32044"/>
    <cellStyle name="汇总 2 3 2 8 4" xfId="32045"/>
    <cellStyle name="汇总 2 3 2 8 4 2" xfId="32046"/>
    <cellStyle name="汇总 2 3 2 8 5" xfId="32047"/>
    <cellStyle name="汇总 2 3 2 8 6" xfId="32048"/>
    <cellStyle name="汇总 2 3 2 9 2" xfId="32049"/>
    <cellStyle name="汇总 2 3 2 9 2 2" xfId="32050"/>
    <cellStyle name="强调文字颜色 1 4 2 4 4" xfId="32051"/>
    <cellStyle name="汇总 2 3 2 9 2 2 2" xfId="32052"/>
    <cellStyle name="汇总 2 3 2 9 2 2 2 2" xfId="32053"/>
    <cellStyle name="强调文字颜色 1 4 2 4 5" xfId="32054"/>
    <cellStyle name="汇总 2 3 2 9 2 2 3" xfId="32055"/>
    <cellStyle name="汇总 2 3 2 9 3" xfId="32056"/>
    <cellStyle name="汇总 2 3 2 9 3 2" xfId="32057"/>
    <cellStyle name="汇总 2 3 2 9 3 2 2" xfId="32058"/>
    <cellStyle name="汇总 2 3 2 9 4" xfId="32059"/>
    <cellStyle name="汇总 5 2 3 4 2 2 2" xfId="32060"/>
    <cellStyle name="汇总 2 3 2 9 4 2" xfId="32061"/>
    <cellStyle name="计算 4 2 3 3 2 2" xfId="32062"/>
    <cellStyle name="汇总 2 3 3 2 2 2" xfId="32063"/>
    <cellStyle name="计算 4 2 3 3 2 2 2" xfId="32064"/>
    <cellStyle name="汇总 2 3 3 2 2 2 2" xfId="32065"/>
    <cellStyle name="汇总 2 3 3 2 2 2 2 2" xfId="32066"/>
    <cellStyle name="计算 4 2 3 3 2 3" xfId="32067"/>
    <cellStyle name="汇总 2 3 3 2 2 3" xfId="32068"/>
    <cellStyle name="汇总 2 3 3 2 2 3 2" xfId="32069"/>
    <cellStyle name="计算 4 2 3 3 2 4" xfId="32070"/>
    <cellStyle name="汇总 2 3 3 2 2 4" xfId="32071"/>
    <cellStyle name="计算 4 2 3 3 3" xfId="32072"/>
    <cellStyle name="汇总 2 3 3 2 3" xfId="32073"/>
    <cellStyle name="计算 4 2 3 3 3 2" xfId="32074"/>
    <cellStyle name="汇总 2 3 3 2 3 2" xfId="32075"/>
    <cellStyle name="汇总 2 3 3 2 3 2 2" xfId="32076"/>
    <cellStyle name="汇总 2 3 3 2 3 3" xfId="32077"/>
    <cellStyle name="计算 4 2 3 3 4" xfId="32078"/>
    <cellStyle name="汇总 2 3 3 2 4" xfId="32079"/>
    <cellStyle name="计算 4 2 3 3 4 2" xfId="32080"/>
    <cellStyle name="汇总 2 3 3 2 4 2" xfId="32081"/>
    <cellStyle name="汇总 2 3 3 2 5 2" xfId="32082"/>
    <cellStyle name="计算 4 2 3 3 6" xfId="32083"/>
    <cellStyle name="汇总 2 3 3 2 6" xfId="32084"/>
    <cellStyle name="强调文字颜色 2 5 2 4 3 2" xfId="32085"/>
    <cellStyle name="汇总 2 3 3 2 7" xfId="32086"/>
    <cellStyle name="计算 4 2 3 4" xfId="32087"/>
    <cellStyle name="汇总 2 3 3 3" xfId="32088"/>
    <cellStyle name="计算 4 2 3 4 2" xfId="32089"/>
    <cellStyle name="汇总 2 3 3 3 2" xfId="32090"/>
    <cellStyle name="计算 4 2 3 4 2 2" xfId="32091"/>
    <cellStyle name="汇总 2 3 3 3 2 2" xfId="32092"/>
    <cellStyle name="汇总 2 3 3 3 2 2 2" xfId="32093"/>
    <cellStyle name="汇总 2 3 3 3 2 2 2 2" xfId="32094"/>
    <cellStyle name="汇总 2 3 3 3 2 3" xfId="32095"/>
    <cellStyle name="汇总 2 3 3 3 2 3 2" xfId="32096"/>
    <cellStyle name="计算 4 2 3 4 3" xfId="32097"/>
    <cellStyle name="汇总 2 3 3 3 3" xfId="32098"/>
    <cellStyle name="汇总 2 3 3 3 3 2" xfId="32099"/>
    <cellStyle name="汇总 2 3 3 3 3 2 2" xfId="32100"/>
    <cellStyle name="汇总 2 3 3 3 3 3" xfId="32101"/>
    <cellStyle name="计算 4 2 3 4 4" xfId="32102"/>
    <cellStyle name="汇总 2 3 3 3 4" xfId="32103"/>
    <cellStyle name="汇总 2 3 3 3 4 2" xfId="32104"/>
    <cellStyle name="汇总 2 3 3 3 5" xfId="32105"/>
    <cellStyle name="汇总 2 3 3 3 5 2" xfId="32106"/>
    <cellStyle name="汇总 2 3 3 3 6" xfId="32107"/>
    <cellStyle name="汇总 2 3 3 3 7" xfId="32108"/>
    <cellStyle name="汇总 2 3 3 4 5" xfId="32109"/>
    <cellStyle name="计算 4 2 3 8" xfId="32110"/>
    <cellStyle name="汇总 2 3 3 7" xfId="32111"/>
    <cellStyle name="汇总 2 3 3 8" xfId="32112"/>
    <cellStyle name="汇总 2 3 3 9" xfId="32113"/>
    <cellStyle name="计算 4 2 4 3 2" xfId="32114"/>
    <cellStyle name="汇总 2 3 4 2 2" xfId="32115"/>
    <cellStyle name="汇总 2 3 4 2 2 2 2" xfId="32116"/>
    <cellStyle name="汇总 2 3 4 2 2 2 2 2" xfId="32117"/>
    <cellStyle name="注释 4 3 4 4" xfId="32118"/>
    <cellStyle name="汇总 2 3 4 2 2 2 3" xfId="32119"/>
    <cellStyle name="汇总 2 3 4 2 2 3" xfId="32120"/>
    <cellStyle name="汇总 2 3 4 2 2 3 2" xfId="32121"/>
    <cellStyle name="汇总 2 3 4 2 2 4" xfId="32122"/>
    <cellStyle name="汇总 2 3 4 2 2 5" xfId="32123"/>
    <cellStyle name="注释 3 3 3 3 2" xfId="32124"/>
    <cellStyle name="汇总 2 4 4 2 2 2 2" xfId="32125"/>
    <cellStyle name="汇总 2 3 4 2 3" xfId="32126"/>
    <cellStyle name="汇总 2 3 4 2 3 2" xfId="32127"/>
    <cellStyle name="计算 2 2 2 3 3 6" xfId="32128"/>
    <cellStyle name="注释 2 5 2 3 2 2 4" xfId="32129"/>
    <cellStyle name="汇总 2 3 4 2 3 3" xfId="32130"/>
    <cellStyle name="汇总 2 3 4 2 4" xfId="32131"/>
    <cellStyle name="汇总 2 3 4 2 4 2" xfId="32132"/>
    <cellStyle name="汇总 2 3 4 2 5" xfId="32133"/>
    <cellStyle name="计算 2 8 3 3 2" xfId="32134"/>
    <cellStyle name="汇总 2 3 4 2 6" xfId="32135"/>
    <cellStyle name="计算 4 2 4 4" xfId="32136"/>
    <cellStyle name="汇总 2 3 4 3" xfId="32137"/>
    <cellStyle name="计算 4 2 4 4 2" xfId="32138"/>
    <cellStyle name="汇总 2 3 4 3 2" xfId="32139"/>
    <cellStyle name="汇总 2 3 4 3 2 2 2" xfId="32140"/>
    <cellStyle name="汇总 2 3 4 3 3" xfId="32141"/>
    <cellStyle name="汇总 2 3 4 3 4" xfId="32142"/>
    <cellStyle name="汇总 2 3 4 3 5" xfId="32143"/>
    <cellStyle name="汇总 2 3 4 7" xfId="32144"/>
    <cellStyle name="汇总 2 3 4 8" xfId="32145"/>
    <cellStyle name="计算 4 2 5 3" xfId="32146"/>
    <cellStyle name="汇总 2 3 5 2" xfId="32147"/>
    <cellStyle name="计算 4 2 5 3 2" xfId="32148"/>
    <cellStyle name="汇总 2 3 5 2 2" xfId="32149"/>
    <cellStyle name="汇总 2 3 5 2 3" xfId="32150"/>
    <cellStyle name="汇总 2 3 5 2 3 2 2" xfId="32151"/>
    <cellStyle name="汇总 2 3 5 2 3 3" xfId="32152"/>
    <cellStyle name="汇总 2 3 5 2 4" xfId="32153"/>
    <cellStyle name="汇总 2 3 5 2 5" xfId="32154"/>
    <cellStyle name="计算 4 2 5 4" xfId="32155"/>
    <cellStyle name="汇总 2 3 5 3" xfId="32156"/>
    <cellStyle name="计算 4 2 5 4 2" xfId="32157"/>
    <cellStyle name="汇总 2 3 5 3 2" xfId="32158"/>
    <cellStyle name="汇总 2 3 5 3 3" xfId="32159"/>
    <cellStyle name="汇总 2 3 5 3 4" xfId="32160"/>
    <cellStyle name="汇总 2 3 5 4 3" xfId="32161"/>
    <cellStyle name="计算 2 15 3 2 2" xfId="32162"/>
    <cellStyle name="汇总 2 3 5 7" xfId="32163"/>
    <cellStyle name="汇总 2 3 6" xfId="32164"/>
    <cellStyle name="计算 4 2 6 3" xfId="32165"/>
    <cellStyle name="汇总 2 3 6 2" xfId="32166"/>
    <cellStyle name="汇总 2 3 6 2 2" xfId="32167"/>
    <cellStyle name="计算 2 2 2 3 3 2 2 2" xfId="32168"/>
    <cellStyle name="汇总 2 3 6 2 3" xfId="32169"/>
    <cellStyle name="汇总 2 3 6 2 4" xfId="32170"/>
    <cellStyle name="注释 2 2 5 3 3 2 2 2" xfId="32171"/>
    <cellStyle name="汇总 2 3 6 2 5" xfId="32172"/>
    <cellStyle name="计算 4 2 6 4" xfId="32173"/>
    <cellStyle name="汇总 2 3 6 3" xfId="32174"/>
    <cellStyle name="汇总 2 3 6 3 2" xfId="32175"/>
    <cellStyle name="汇总 2 3 6 3 3" xfId="32176"/>
    <cellStyle name="汇总 2 3 6 5" xfId="32177"/>
    <cellStyle name="汇总 4 2 2 2 2 2 2" xfId="32178"/>
    <cellStyle name="强调文字颜色 4 4 4 3 2" xfId="32179"/>
    <cellStyle name="汇总 2 3 6 6" xfId="32180"/>
    <cellStyle name="汇总 4 2 2 2 2 2 3" xfId="32181"/>
    <cellStyle name="强调文字颜色 4 4 4 3 3" xfId="32182"/>
    <cellStyle name="汇总 2 3 7 2 2" xfId="32183"/>
    <cellStyle name="汇总 2 3 7 2 4" xfId="32184"/>
    <cellStyle name="汇总 2 3 7 2 5" xfId="32185"/>
    <cellStyle name="警告文本 4 2 2 2 2 2" xfId="32186"/>
    <cellStyle name="汇总 2 3 7 3" xfId="32187"/>
    <cellStyle name="汇总 2 3 7 3 2" xfId="32188"/>
    <cellStyle name="汇总 2 3 7 3 3" xfId="32189"/>
    <cellStyle name="汇总 2 3 7 4 2" xfId="32190"/>
    <cellStyle name="汇总 2 3 7 5" xfId="32191"/>
    <cellStyle name="汇总 4 2 2 2 2 3 2" xfId="32192"/>
    <cellStyle name="强调文字颜色 4 4 4 4 2" xfId="32193"/>
    <cellStyle name="汇总 2 3 7 6" xfId="32194"/>
    <cellStyle name="汇总 2 3 8" xfId="32195"/>
    <cellStyle name="汇总 2 3 8 2 2" xfId="32196"/>
    <cellStyle name="链接单元格 3 3 4 2" xfId="32197"/>
    <cellStyle name="汇总 2 3 8 2 2 2 2" xfId="32198"/>
    <cellStyle name="汇总 2 3 8 3 2" xfId="32199"/>
    <cellStyle name="输出 2 2 12" xfId="32200"/>
    <cellStyle name="汇总 2 3 8 4 2" xfId="32201"/>
    <cellStyle name="汇总 2 3 8 6" xfId="32202"/>
    <cellStyle name="汇总 2 3 9" xfId="32203"/>
    <cellStyle name="汇总 2 3 9 2 2" xfId="32204"/>
    <cellStyle name="汇总 2 3 9 2 2 2 2" xfId="32205"/>
    <cellStyle name="解释性文本 4 3 4" xfId="32206"/>
    <cellStyle name="汇总 2 3 9 2 2 2 2 2" xfId="32207"/>
    <cellStyle name="汇总 2 3 9 2 2 2 3" xfId="32208"/>
    <cellStyle name="汇总 2 3 9 2 5" xfId="32209"/>
    <cellStyle name="汇总 2 3 9 3" xfId="32210"/>
    <cellStyle name="汇总 2 3 9 3 2" xfId="32211"/>
    <cellStyle name="汇总 2 3 9 3 2 2" xfId="32212"/>
    <cellStyle name="汇总 2 3 9 3 2 2 2" xfId="32213"/>
    <cellStyle name="汇总 2 3 9 3 3" xfId="32214"/>
    <cellStyle name="强调文字颜色 1 3 2 3 2 2" xfId="32215"/>
    <cellStyle name="汇总 2 3 9 3 4" xfId="32216"/>
    <cellStyle name="强调文字颜色 1 3 2 3 2 3" xfId="32217"/>
    <cellStyle name="汇总 2 3 9 4 2" xfId="32218"/>
    <cellStyle name="注释 2 4 3 2 2 3" xfId="32219"/>
    <cellStyle name="汇总 2 3 9 4 2 2" xfId="32220"/>
    <cellStyle name="汇总 2 3 9 4 3" xfId="32221"/>
    <cellStyle name="强调文字颜色 1 3 2 3 3 2" xfId="32222"/>
    <cellStyle name="注释 2 4 3 2 2 4" xfId="32223"/>
    <cellStyle name="汇总 2 4 2" xfId="32224"/>
    <cellStyle name="汇总 2 4 2 10" xfId="32225"/>
    <cellStyle name="汇总 2 4 2 11" xfId="32226"/>
    <cellStyle name="强调文字颜色 1 5 3 2 4" xfId="32227"/>
    <cellStyle name="汇总 2 4 2 2 2 2" xfId="32228"/>
    <cellStyle name="输入 4 2 3 3 6" xfId="32229"/>
    <cellStyle name="汇总 6 2 2 6" xfId="32230"/>
    <cellStyle name="汇总 2 4 2 2 2 2 2" xfId="32231"/>
    <cellStyle name="汇总 6 2 3 6" xfId="32232"/>
    <cellStyle name="汇总 2 4 2 2 2 3 2" xfId="32233"/>
    <cellStyle name="汇总 2 4 2 2 2 4" xfId="32234"/>
    <cellStyle name="汇总 2 4 2 2 2 5" xfId="32235"/>
    <cellStyle name="汇总 2 4 2 2 3" xfId="32236"/>
    <cellStyle name="强调文字颜色 1 5 3 3 4" xfId="32237"/>
    <cellStyle name="汇总 2 4 2 2 3 2" xfId="32238"/>
    <cellStyle name="汇总 2 4 2 2 3 2 2 3" xfId="32239"/>
    <cellStyle name="汇总 2 4 2 2 3 3" xfId="32240"/>
    <cellStyle name="汇总 6 3 3 6" xfId="32241"/>
    <cellStyle name="汇总 2 4 2 2 3 3 2" xfId="32242"/>
    <cellStyle name="汇总 2 4 2 2 3 4" xfId="32243"/>
    <cellStyle name="注释 2 7 3 3 2 2 2" xfId="32244"/>
    <cellStyle name="汇总 2 4 2 2 3 5" xfId="32245"/>
    <cellStyle name="汇总 2 4 2 2 4" xfId="32246"/>
    <cellStyle name="汇总 2 4 2 2 4 2" xfId="32247"/>
    <cellStyle name="汇总 2 4 2 2 4 2 2" xfId="32248"/>
    <cellStyle name="汇总 2 4 2 2 4 2 2 2" xfId="32249"/>
    <cellStyle name="汇总 2 4 2 2 4 3" xfId="32250"/>
    <cellStyle name="汇总 2 4 2 2 4 4" xfId="32251"/>
    <cellStyle name="汇总 2 4 2 2 5 2" xfId="32252"/>
    <cellStyle name="汇总 2 4 2 2 5 2 2" xfId="32253"/>
    <cellStyle name="汇总 2 4 2 2 5 3" xfId="32254"/>
    <cellStyle name="汇总 2 4 2 2 6" xfId="32255"/>
    <cellStyle name="汇总 2 4 2 2 7" xfId="32256"/>
    <cellStyle name="强调文字颜色 1 5 4 2 4" xfId="32257"/>
    <cellStyle name="汇总 2 4 2 3 2 2" xfId="32258"/>
    <cellStyle name="汇总 2 4 2 3 2 2 2 2" xfId="32259"/>
    <cellStyle name="计算 2 4 3 3 2" xfId="32260"/>
    <cellStyle name="汇总 2 4 2 3 2 2 2 3" xfId="32261"/>
    <cellStyle name="解释性文本 2 2 6 5" xfId="32262"/>
    <cellStyle name="汇总 2 4 2 3 2 3 2 2" xfId="32263"/>
    <cellStyle name="汇总 2 4 2 3 3" xfId="32264"/>
    <cellStyle name="强调文字颜色 1 5 4 3 4" xfId="32265"/>
    <cellStyle name="汇总 2 4 2 3 3 2" xfId="32266"/>
    <cellStyle name="汇总 2 4 2 3 3 2 2" xfId="32267"/>
    <cellStyle name="汇总 2 4 2 3 3 2 2 2" xfId="32268"/>
    <cellStyle name="强调文字颜色 2 5 6" xfId="32269"/>
    <cellStyle name="汇总 2 4 2 3 3 3 2 2" xfId="32270"/>
    <cellStyle name="汇总 2 4 2 3 4" xfId="32271"/>
    <cellStyle name="汇总 2 4 2 3 4 2" xfId="32272"/>
    <cellStyle name="汇总 2 4 2 3 4 2 2" xfId="32273"/>
    <cellStyle name="汇总 2 4 2 3 4 2 2 2" xfId="32274"/>
    <cellStyle name="汇总 2 4 2 3 4 4" xfId="32275"/>
    <cellStyle name="汇总 2 4 2 3 5" xfId="32276"/>
    <cellStyle name="汇总 2 4 2 3 5 2" xfId="32277"/>
    <cellStyle name="汇总 2 4 2 3 6" xfId="32278"/>
    <cellStyle name="汇总 2 5 2 2 3 2 2" xfId="32279"/>
    <cellStyle name="汇总 2 4 2 3 7" xfId="32280"/>
    <cellStyle name="汇总 2 4 2 4 3 2 2 2 2" xfId="32281"/>
    <cellStyle name="汇总 2 4 2 4 3 3 2 2" xfId="32282"/>
    <cellStyle name="汇总 2 4 2 4 4" xfId="32283"/>
    <cellStyle name="汇总 2 4 2 4 5" xfId="32284"/>
    <cellStyle name="汇总 2 4 2 4 6" xfId="32285"/>
    <cellStyle name="汇总 2 5 2 2 3 3 2" xfId="32286"/>
    <cellStyle name="汇总 2 4 2 4 7" xfId="32287"/>
    <cellStyle name="链接单元格 2 4 2 2" xfId="32288"/>
    <cellStyle name="计算 4 3 2 6" xfId="32289"/>
    <cellStyle name="汇总 2 4 2 5" xfId="32290"/>
    <cellStyle name="汇总 2 4 2 5 2" xfId="32291"/>
    <cellStyle name="汇总 2 4 2 5 3" xfId="32292"/>
    <cellStyle name="汇总 2 4 2 5 4" xfId="32293"/>
    <cellStyle name="汇总 2 4 2 5 5" xfId="32294"/>
    <cellStyle name="汇总 2 4 2 6" xfId="32295"/>
    <cellStyle name="汇总 2 4 2 6 2" xfId="32296"/>
    <cellStyle name="汇总 2 4 2 6 2 2 2" xfId="32297"/>
    <cellStyle name="汇总 2 4 2 6 2 2 2 2" xfId="32298"/>
    <cellStyle name="汇总 2 6 4 2 3 2 2" xfId="32299"/>
    <cellStyle name="汇总 2 4 2 6 2 2 3" xfId="32300"/>
    <cellStyle name="汇总 2 4 2 6 2 3" xfId="32301"/>
    <cellStyle name="汇总 2 4 2 6 2 4" xfId="32302"/>
    <cellStyle name="汇总 2 4 2 6 3" xfId="32303"/>
    <cellStyle name="汇总 2 4 2 6 3 2 2" xfId="32304"/>
    <cellStyle name="汇总 2 4 2 6 3 3" xfId="32305"/>
    <cellStyle name="汇总 2 4 2 6 4" xfId="32306"/>
    <cellStyle name="汇总 2 4 2 6 5" xfId="32307"/>
    <cellStyle name="汇总 2 4 2 7" xfId="32308"/>
    <cellStyle name="汇总 2 4 2 7 2" xfId="32309"/>
    <cellStyle name="汇总 2 4 2 7 2 3" xfId="32310"/>
    <cellStyle name="汇总 2 4 2 7 3" xfId="32311"/>
    <cellStyle name="汇总 2 4 2 7 4" xfId="32312"/>
    <cellStyle name="汇总 2 4 3 2 2 2" xfId="32313"/>
    <cellStyle name="汇总 2 4 3 2 2 3" xfId="32314"/>
    <cellStyle name="汇总 2 4 3 2 2 4" xfId="32315"/>
    <cellStyle name="汇总 2 4 3 2 2 5" xfId="32316"/>
    <cellStyle name="注释 4 2 3 3 2" xfId="32317"/>
    <cellStyle name="汇总 2 4 3 2 3 2" xfId="32318"/>
    <cellStyle name="汇总 2 4 3 2 3 3" xfId="32319"/>
    <cellStyle name="汇总 2 4 3 2 4 2" xfId="32320"/>
    <cellStyle name="汇总 2 4 3 2 6" xfId="32321"/>
    <cellStyle name="计算 4 3 3 4" xfId="32322"/>
    <cellStyle name="汇总 2 4 3 3" xfId="32323"/>
    <cellStyle name="计算 4 3 3 4 2" xfId="32324"/>
    <cellStyle name="汇总 2 4 3 3 2" xfId="32325"/>
    <cellStyle name="汇总 2 4 3 3 2 2" xfId="32326"/>
    <cellStyle name="汇总 2 4 3 3 3" xfId="32327"/>
    <cellStyle name="汇总 2 4 3 3 3 2" xfId="32328"/>
    <cellStyle name="汇总 2 4 3 3 4" xfId="32329"/>
    <cellStyle name="汇总 2 4 3 3 5" xfId="32330"/>
    <cellStyle name="汇总 2 4 3 4 3" xfId="32331"/>
    <cellStyle name="汇总 2 4 3 7" xfId="32332"/>
    <cellStyle name="汇总 2 4 4 2 2 2" xfId="32333"/>
    <cellStyle name="汇总 2 4 4 2 2 3" xfId="32334"/>
    <cellStyle name="输出 3 2 2 2 4 2" xfId="32335"/>
    <cellStyle name="汇总 2 4 4 2 2 4" xfId="32336"/>
    <cellStyle name="汇总 2 4 4 2 3 2" xfId="32337"/>
    <cellStyle name="汇总 2 4 4 2 3 3" xfId="32338"/>
    <cellStyle name="汇总 2 4 4 2 4" xfId="32339"/>
    <cellStyle name="汇总 2 4 4 2 5" xfId="32340"/>
    <cellStyle name="计算 2 9 3 3 2" xfId="32341"/>
    <cellStyle name="计算 4 3 4 4" xfId="32342"/>
    <cellStyle name="汇总 2 4 4 3" xfId="32343"/>
    <cellStyle name="汇总 2 4 4 6" xfId="32344"/>
    <cellStyle name="计算 2 6 9" xfId="32345"/>
    <cellStyle name="汇总 2 4 5 2 2" xfId="32346"/>
    <cellStyle name="计算 2 6 9 2" xfId="32347"/>
    <cellStyle name="汇总 2 4 5 2 2 2" xfId="32348"/>
    <cellStyle name="汇总 2 4 5 2 2 2 2" xfId="32349"/>
    <cellStyle name="注释 3 3 3 6" xfId="32350"/>
    <cellStyle name="汇总 2 4 5 2 2 3" xfId="32351"/>
    <cellStyle name="汇总 2 4 5 2 3" xfId="32352"/>
    <cellStyle name="汇总 2 4 5 2 3 2" xfId="32353"/>
    <cellStyle name="汇总 2 4 5 2 4" xfId="32354"/>
    <cellStyle name="汇总 2 4 5 2 5" xfId="32355"/>
    <cellStyle name="汇总 2 4 5 3" xfId="32356"/>
    <cellStyle name="计算 2 7 9" xfId="32357"/>
    <cellStyle name="汇总 2 4 5 3 2" xfId="32358"/>
    <cellStyle name="计算 2 7 9 2" xfId="32359"/>
    <cellStyle name="汇总 2 4 5 3 2 2" xfId="32360"/>
    <cellStyle name="汇总 2 4 5 3 3" xfId="32361"/>
    <cellStyle name="汇总 2 4 5 4" xfId="32362"/>
    <cellStyle name="汇总 2 4 5 4 2" xfId="32363"/>
    <cellStyle name="汇总 2 4 5 5" xfId="32364"/>
    <cellStyle name="汇总 2 4 5 6" xfId="32365"/>
    <cellStyle name="汇总 2 4 6 2 2" xfId="32366"/>
    <cellStyle name="汇总 2 4 6 2 2 2 2" xfId="32367"/>
    <cellStyle name="汇总 2 4 6 2 3" xfId="32368"/>
    <cellStyle name="汇总 2 4 6 2 4" xfId="32369"/>
    <cellStyle name="汇总 2 4 6 2 5" xfId="32370"/>
    <cellStyle name="汇总 2 4 6 3" xfId="32371"/>
    <cellStyle name="汇总 2 4 6 3 2" xfId="32372"/>
    <cellStyle name="汇总 2 4 6 3 3" xfId="32373"/>
    <cellStyle name="汇总 2 4 6 4" xfId="32374"/>
    <cellStyle name="汇总 2 4 6 4 2" xfId="32375"/>
    <cellStyle name="汇总 2 4 6 5" xfId="32376"/>
    <cellStyle name="汇总 4 2 2 2 3 2 2" xfId="32377"/>
    <cellStyle name="强调文字颜色 4 4 5 3 2" xfId="32378"/>
    <cellStyle name="汇总 2 4 6 6" xfId="32379"/>
    <cellStyle name="汇总 2 4 7 2" xfId="32380"/>
    <cellStyle name="汇总 2 4 7 2 2" xfId="32381"/>
    <cellStyle name="汇总 2 4 7 2 3" xfId="32382"/>
    <cellStyle name="汇总 2 4 7 2 4" xfId="32383"/>
    <cellStyle name="汇总 2 4 7 2 5" xfId="32384"/>
    <cellStyle name="警告文本 4 2 2 3 2 2" xfId="32385"/>
    <cellStyle name="汇总 2 4 7 3" xfId="32386"/>
    <cellStyle name="汇总 2 4 7 3 3" xfId="32387"/>
    <cellStyle name="汇总 2 4 7 4" xfId="32388"/>
    <cellStyle name="汇总 2 4 7 5" xfId="32389"/>
    <cellStyle name="汇总 2 4 7 6" xfId="32390"/>
    <cellStyle name="汇总 2 4 8 2 2" xfId="32391"/>
    <cellStyle name="汇总 2 4 8 3" xfId="32392"/>
    <cellStyle name="汇总 2 4 9 2" xfId="32393"/>
    <cellStyle name="汇总 2 4 9 2 2" xfId="32394"/>
    <cellStyle name="汇总 2 4 9 3" xfId="32395"/>
    <cellStyle name="汇总 2 5 10" xfId="32396"/>
    <cellStyle name="汇总 2 5 10 2" xfId="32397"/>
    <cellStyle name="汇总 2 5 11" xfId="32398"/>
    <cellStyle name="汇总 2 5 12" xfId="32399"/>
    <cellStyle name="汇总 2 5 2" xfId="32400"/>
    <cellStyle name="强调文字颜色 4 2 2 2 5 2 2" xfId="32401"/>
    <cellStyle name="汇总 2 5 2 10" xfId="32402"/>
    <cellStyle name="汇总 2 5 2 11" xfId="32403"/>
    <cellStyle name="警告文本 4 5 3 2" xfId="32404"/>
    <cellStyle name="强调文字颜色 2 5 3 2 4" xfId="32405"/>
    <cellStyle name="汇总 2 5 2 2 2 2" xfId="32406"/>
    <cellStyle name="计算 2 2 6 2 2 3" xfId="32407"/>
    <cellStyle name="链接单元格 2 3 2" xfId="32408"/>
    <cellStyle name="强调文字颜色 2 5 3 2 5" xfId="32409"/>
    <cellStyle name="汇总 2 5 2 2 2 3" xfId="32410"/>
    <cellStyle name="计算 2 2 6 2 2 4" xfId="32411"/>
    <cellStyle name="汇总 2 5 2 2 2 4" xfId="32412"/>
    <cellStyle name="链接单元格 2 3 3" xfId="32413"/>
    <cellStyle name="汇总 2 5 2 2 2 5" xfId="32414"/>
    <cellStyle name="链接单元格 2 3 4" xfId="32415"/>
    <cellStyle name="汇总 2 5 2 2 3" xfId="32416"/>
    <cellStyle name="警告文本 4 5 4" xfId="32417"/>
    <cellStyle name="强调文字颜色 2 5 3 3 4" xfId="32418"/>
    <cellStyle name="汇总 2 5 2 2 3 2" xfId="32419"/>
    <cellStyle name="汇总 2 5 2 2 3 2 3" xfId="32420"/>
    <cellStyle name="汇总 2 5 2 2 3 2 4" xfId="32421"/>
    <cellStyle name="强调文字颜色 2 3 6 2" xfId="32422"/>
    <cellStyle name="汇总 2 5 2 2 3 3" xfId="32423"/>
    <cellStyle name="链接单元格 2 4 2" xfId="32424"/>
    <cellStyle name="汇总 2 5 2 2 3 3 3" xfId="32425"/>
    <cellStyle name="强调文字颜色 5 2 2 2 2" xfId="32426"/>
    <cellStyle name="链接单元格 2 4 2 3" xfId="32427"/>
    <cellStyle name="汇总 2 5 2 2 3 4" xfId="32428"/>
    <cellStyle name="注释 2 7 4 3 2 2 2" xfId="32429"/>
    <cellStyle name="链接单元格 2 4 3" xfId="32430"/>
    <cellStyle name="汇总 2 5 2 2 4" xfId="32431"/>
    <cellStyle name="警告文本 4 5 5" xfId="32432"/>
    <cellStyle name="汇总 2 5 2 2 4 2" xfId="32433"/>
    <cellStyle name="汇总 2 5 2 2 4 2 2" xfId="32434"/>
    <cellStyle name="汇总 2 5 2 2 4 2 3" xfId="32435"/>
    <cellStyle name="输入 3 2 2 5 2" xfId="32436"/>
    <cellStyle name="汇总 2 5 2 2 4 3" xfId="32437"/>
    <cellStyle name="链接单元格 2 5 2" xfId="32438"/>
    <cellStyle name="汇总 2 5 2 2 4 4" xfId="32439"/>
    <cellStyle name="链接单元格 2 5 3" xfId="32440"/>
    <cellStyle name="强调文字颜色 2 5 4 2 4" xfId="32441"/>
    <cellStyle name="汇总 2 5 2 3 2 2" xfId="32442"/>
    <cellStyle name="汇总 2 5 2 3 2 3 3" xfId="32443"/>
    <cellStyle name="输出 2 5 2 2 2 4" xfId="32444"/>
    <cellStyle name="链接单元格 3 3 2 3" xfId="32445"/>
    <cellStyle name="汇总 2 5 2 3 3" xfId="32446"/>
    <cellStyle name="警告文本 4 6 4" xfId="32447"/>
    <cellStyle name="汇总 2 5 2 3 4" xfId="32448"/>
    <cellStyle name="汇总 2 5 2 4 2" xfId="32449"/>
    <cellStyle name="汇总 2 5 2 4 3" xfId="32450"/>
    <cellStyle name="汇总 2 5 2 4 3 2 4" xfId="32451"/>
    <cellStyle name="汇总 2 5 2 4 3 3 3" xfId="32452"/>
    <cellStyle name="强调文字颜色 5 4 2 2 2" xfId="32453"/>
    <cellStyle name="链接单元格 4 4 2 3" xfId="32454"/>
    <cellStyle name="输入 2 3 6 5" xfId="32455"/>
    <cellStyle name="汇总 2 5 2 4 4" xfId="32456"/>
    <cellStyle name="汇总 2 5 2 4 4 4" xfId="32457"/>
    <cellStyle name="链接单元格 4 5 3" xfId="32458"/>
    <cellStyle name="计算 4 4 2 6" xfId="32459"/>
    <cellStyle name="汇总 2 5 2 5" xfId="32460"/>
    <cellStyle name="汇总 2 5 2 5 2" xfId="32461"/>
    <cellStyle name="汇总 2 5 2 5 3" xfId="32462"/>
    <cellStyle name="汇总 2 5 2 5 4" xfId="32463"/>
    <cellStyle name="汇总 2 5 2 6 2" xfId="32464"/>
    <cellStyle name="汇总 2 5 2 6 2 2 2" xfId="32465"/>
    <cellStyle name="输入 4 2 5 4" xfId="32466"/>
    <cellStyle name="汇总 6 4 3" xfId="32467"/>
    <cellStyle name="汇总 2 7 4 2 3 2 2" xfId="32468"/>
    <cellStyle name="汇总 2 5 2 6 2 2 3" xfId="32469"/>
    <cellStyle name="输入 4 2 5 5" xfId="32470"/>
    <cellStyle name="汇总 6 4 4" xfId="32471"/>
    <cellStyle name="汇总 2 5 2 6 2 3" xfId="32472"/>
    <cellStyle name="链接单元格 6 3 2" xfId="32473"/>
    <cellStyle name="汇总 2 5 2 6 2 4" xfId="32474"/>
    <cellStyle name="链接单元格 6 3 3" xfId="32475"/>
    <cellStyle name="汇总 2 5 2 6 3" xfId="32476"/>
    <cellStyle name="汇总 2 5 2 6 4" xfId="32477"/>
    <cellStyle name="汇总 2 5 2 6 5" xfId="32478"/>
    <cellStyle name="汇总 2 5 2 7" xfId="32479"/>
    <cellStyle name="汇总 2 5 2 7 2" xfId="32480"/>
    <cellStyle name="汇总 2 5 2 7 2 3" xfId="32481"/>
    <cellStyle name="链接单元格 7 3 2" xfId="32482"/>
    <cellStyle name="汇总 2 5 2 7 3" xfId="32483"/>
    <cellStyle name="汇总 2 5 2 7 4" xfId="32484"/>
    <cellStyle name="汇总 2 5 2 8" xfId="32485"/>
    <cellStyle name="汇总 2 5 2 8 2" xfId="32486"/>
    <cellStyle name="汇总 2 5 2 8 2 2" xfId="32487"/>
    <cellStyle name="汇总 2 5 2 8 3" xfId="32488"/>
    <cellStyle name="汇总 2 5 2 9" xfId="32489"/>
    <cellStyle name="汇总 2 5 2 9 2" xfId="32490"/>
    <cellStyle name="汇总 2 5 3" xfId="32491"/>
    <cellStyle name="计算 2 2 2 2 6 2 2 4" xfId="32492"/>
    <cellStyle name="计算 4 4 3 3" xfId="32493"/>
    <cellStyle name="汇总 2 5 3 2" xfId="32494"/>
    <cellStyle name="计算 4 4 3 3 2" xfId="32495"/>
    <cellStyle name="汇总 2 5 3 2 2" xfId="32496"/>
    <cellStyle name="警告文本 5 5 3" xfId="32497"/>
    <cellStyle name="汇总 2 5 3 2 2 2" xfId="32498"/>
    <cellStyle name="计算 2 2 7 2 2 3" xfId="32499"/>
    <cellStyle name="警告文本 5 5 3 2" xfId="32500"/>
    <cellStyle name="汇总 2 5 3 2 2 2 2" xfId="32501"/>
    <cellStyle name="汇总 5 2 6 2 2 2" xfId="32502"/>
    <cellStyle name="汇总 2 5 3 2 2 2 3" xfId="32503"/>
    <cellStyle name="汇总 2 5 3 2 2 3" xfId="32504"/>
    <cellStyle name="计算 2 2 7 2 2 4" xfId="32505"/>
    <cellStyle name="汇总 2 5 3 2 2 4" xfId="32506"/>
    <cellStyle name="汇总 2 5 3 2 2 5" xfId="32507"/>
    <cellStyle name="注释 5 2 3 3 2" xfId="32508"/>
    <cellStyle name="汇总 2 5 3 2 3" xfId="32509"/>
    <cellStyle name="警告文本 5 5 4" xfId="32510"/>
    <cellStyle name="汇总 2 5 3 2 3 2" xfId="32511"/>
    <cellStyle name="汇总 2 5 3 2 3 2 2" xfId="32512"/>
    <cellStyle name="汇总 2 5 3 2 3 3" xfId="32513"/>
    <cellStyle name="汇总 2 5 3 2 4 2" xfId="32514"/>
    <cellStyle name="汇总 2 5 3 2 5" xfId="32515"/>
    <cellStyle name="汇总 2 5 3 2 6" xfId="32516"/>
    <cellStyle name="计算 4 4 3 4 2" xfId="32517"/>
    <cellStyle name="汇总 2 5 3 3 2" xfId="32518"/>
    <cellStyle name="警告文本 5 6 3" xfId="32519"/>
    <cellStyle name="汇总 2 5 3 3 2 2" xfId="32520"/>
    <cellStyle name="检查单元格 2 2 7 2 3" xfId="32521"/>
    <cellStyle name="汇总 2 5 3 3 2 2 2" xfId="32522"/>
    <cellStyle name="汇总 2 5 3 3 2 3" xfId="32523"/>
    <cellStyle name="汇总 2 5 3 3 3" xfId="32524"/>
    <cellStyle name="警告文本 5 6 4" xfId="32525"/>
    <cellStyle name="汇总 2 5 3 3 3 2" xfId="32526"/>
    <cellStyle name="输入 2 7 3 2 2 2 2" xfId="32527"/>
    <cellStyle name="汇总 2 5 3 3 5" xfId="32528"/>
    <cellStyle name="汇总 2 5 3 4 3" xfId="32529"/>
    <cellStyle name="汇总 2 5 3 6 2" xfId="32530"/>
    <cellStyle name="汇总 2 5 3 7" xfId="32531"/>
    <cellStyle name="汇总 2 5 3 8" xfId="32532"/>
    <cellStyle name="汇总 2 5 4 2 2" xfId="32533"/>
    <cellStyle name="警告文本 6 5 3" xfId="32534"/>
    <cellStyle name="汇总 2 5 4 2 2 2 2" xfId="32535"/>
    <cellStyle name="汇总 2 5 4 2 2 2 3" xfId="32536"/>
    <cellStyle name="汇总 2 5 4 2 2 3" xfId="32537"/>
    <cellStyle name="汇总 2 5 4 2 2 4" xfId="32538"/>
    <cellStyle name="汇总 2 5 4 2 3" xfId="32539"/>
    <cellStyle name="警告文本 6 5 4" xfId="32540"/>
    <cellStyle name="汇总 2 5 4 2 3 2" xfId="32541"/>
    <cellStyle name="汇总 2 5 4 2 3 3" xfId="32542"/>
    <cellStyle name="汇总 2 5 4 2 4" xfId="32543"/>
    <cellStyle name="汇总 2 5 4 2 5" xfId="32544"/>
    <cellStyle name="计算 4 4 4 4" xfId="32545"/>
    <cellStyle name="汇总 2 5 4 3" xfId="32546"/>
    <cellStyle name="汇总 2 5 4 3 2" xfId="32547"/>
    <cellStyle name="汇总 2 5 4 3 2 2" xfId="32548"/>
    <cellStyle name="汇总 2 5 4 3 2 2 2" xfId="32549"/>
    <cellStyle name="汇总 2 5 4 3 2 3" xfId="32550"/>
    <cellStyle name="汇总 2 5 4 3 3" xfId="32551"/>
    <cellStyle name="汇总 2 5 4 3 4" xfId="32552"/>
    <cellStyle name="强调文字颜色 4 5 2 2 2 2 2" xfId="32553"/>
    <cellStyle name="汇总 2 5 4 4 3" xfId="32554"/>
    <cellStyle name="解释性文本 2 2 2 2 5" xfId="32555"/>
    <cellStyle name="汇总 2 5 4 5" xfId="32556"/>
    <cellStyle name="汇总 2 5 4 6" xfId="32557"/>
    <cellStyle name="计算 2 2 4 2 4 2 2 2 2" xfId="32558"/>
    <cellStyle name="汇总 2 5 5" xfId="32559"/>
    <cellStyle name="汇总 2 5 5 2" xfId="32560"/>
    <cellStyle name="汇总 2 5 5 2 2" xfId="32561"/>
    <cellStyle name="汇总 2 5 5 2 3" xfId="32562"/>
    <cellStyle name="汇总 2 5 5 2 4" xfId="32563"/>
    <cellStyle name="汇总 2 5 5 2 5" xfId="32564"/>
    <cellStyle name="汇总 2 5 5 3" xfId="32565"/>
    <cellStyle name="汇总 2 5 5 3 2" xfId="32566"/>
    <cellStyle name="汇总 2 5 5 3 2 2" xfId="32567"/>
    <cellStyle name="汇总 2 5 5 3 3" xfId="32568"/>
    <cellStyle name="汇总 2 5 5 4" xfId="32569"/>
    <cellStyle name="汇总 2 5 5 4 2" xfId="32570"/>
    <cellStyle name="解释性文本 2 2 3 2 4" xfId="32571"/>
    <cellStyle name="汇总 2 5 5 5" xfId="32572"/>
    <cellStyle name="汇总 2 5 5 6" xfId="32573"/>
    <cellStyle name="汇总 2 5 6" xfId="32574"/>
    <cellStyle name="汇总 2 5 6 2" xfId="32575"/>
    <cellStyle name="汇总 2 5 6 2 2" xfId="32576"/>
    <cellStyle name="汇总 2 5 6 2 2 2 2" xfId="32577"/>
    <cellStyle name="汇总 2 5 6 2 2 3" xfId="32578"/>
    <cellStyle name="汇总 2 5 6 2 3" xfId="32579"/>
    <cellStyle name="汇总 2 5 6 2 3 2" xfId="32580"/>
    <cellStyle name="汇总 2 5 6 2 4" xfId="32581"/>
    <cellStyle name="汇总 2 5 6 2 5" xfId="32582"/>
    <cellStyle name="汇总 2 5 6 3" xfId="32583"/>
    <cellStyle name="汇总 2 5 6 3 2" xfId="32584"/>
    <cellStyle name="汇总 2 5 6 3 3" xfId="32585"/>
    <cellStyle name="汇总 2 5 6 4" xfId="32586"/>
    <cellStyle name="汇总 2 5 6 4 2" xfId="32587"/>
    <cellStyle name="解释性文本 2 2 4 2 4" xfId="32588"/>
    <cellStyle name="汇总 2 5 6 5" xfId="32589"/>
    <cellStyle name="汇总 2 5 6 6" xfId="32590"/>
    <cellStyle name="汇总 2 5 7" xfId="32591"/>
    <cellStyle name="汇总 2 5 7 2" xfId="32592"/>
    <cellStyle name="汇总 2 5 7 2 2" xfId="32593"/>
    <cellStyle name="汇总 2 5 7 2 2 2 2" xfId="32594"/>
    <cellStyle name="汇总 2 5 7 2 2 3" xfId="32595"/>
    <cellStyle name="汇总 2 5 7 2 3" xfId="32596"/>
    <cellStyle name="汇总 2 5 7 2 3 2" xfId="32597"/>
    <cellStyle name="汇总 2 5 7 2 4" xfId="32598"/>
    <cellStyle name="汇总 2 5 7 2 5" xfId="32599"/>
    <cellStyle name="汇总 2 5 8 2" xfId="32600"/>
    <cellStyle name="汇总 2 5 8 2 2" xfId="32601"/>
    <cellStyle name="汇总 2 6" xfId="32602"/>
    <cellStyle name="汇总 2 6 2" xfId="32603"/>
    <cellStyle name="汇总 2 6 2 2 2 2" xfId="32604"/>
    <cellStyle name="强调文字颜色 3 5 3 2 4" xfId="32605"/>
    <cellStyle name="汇总 2 6 2 2 2 2 2" xfId="32606"/>
    <cellStyle name="汇总 2 6 2 2 2 2 3" xfId="32607"/>
    <cellStyle name="强调文字颜色 6 2 3 3 2 2 2" xfId="32608"/>
    <cellStyle name="汇总 2 6 2 2 2 3" xfId="32609"/>
    <cellStyle name="强调文字颜色 3 5 3 2 5" xfId="32610"/>
    <cellStyle name="汇总 2 6 2 2 2 4" xfId="32611"/>
    <cellStyle name="注释 7 2 3 2" xfId="32612"/>
    <cellStyle name="汇总 2 6 2 2 3" xfId="32613"/>
    <cellStyle name="汇总 2 6 2 2 3 2" xfId="32614"/>
    <cellStyle name="强调文字颜色 3 5 3 3 4" xfId="32615"/>
    <cellStyle name="汇总 2 6 2 2 3 3" xfId="32616"/>
    <cellStyle name="汇总 2 6 2 2 4" xfId="32617"/>
    <cellStyle name="汇总 2 6 2 3 2" xfId="32618"/>
    <cellStyle name="汇总 2 6 2 3 2 2" xfId="32619"/>
    <cellStyle name="强调文字颜色 3 5 4 2 4" xfId="32620"/>
    <cellStyle name="汇总 2 6 2 3 2 2 2" xfId="32621"/>
    <cellStyle name="汇总 2 6 2 3 2 2 2 2" xfId="32622"/>
    <cellStyle name="汇总 2 7 4" xfId="32623"/>
    <cellStyle name="汇总 2 6 2 3 2 2 3" xfId="32624"/>
    <cellStyle name="汇总 2 6 2 4 2" xfId="32625"/>
    <cellStyle name="汇总 2 6 2 5" xfId="32626"/>
    <cellStyle name="汇总 2 6 2 5 2" xfId="32627"/>
    <cellStyle name="汇总 2 6 2 5 3" xfId="32628"/>
    <cellStyle name="汇总 2 6 3" xfId="32629"/>
    <cellStyle name="汇总 2 6 3 2 2 2 3" xfId="32630"/>
    <cellStyle name="汇总 2 6 3 2 3" xfId="32631"/>
    <cellStyle name="汇总 2 6 3 2 4" xfId="32632"/>
    <cellStyle name="汇总 2 6 3 2 5" xfId="32633"/>
    <cellStyle name="汇总 2 6 3 3 2 2" xfId="32634"/>
    <cellStyle name="汇总 2 6 3 3 2 3" xfId="32635"/>
    <cellStyle name="汇总 2 6 3 3 3 2 2" xfId="32636"/>
    <cellStyle name="注释 2 2 4 3 6" xfId="32637"/>
    <cellStyle name="汇总 2 6 3 3 3 3" xfId="32638"/>
    <cellStyle name="输入 2 7 3 3 2 2 2" xfId="32639"/>
    <cellStyle name="汇总 2 6 3 3 5" xfId="32640"/>
    <cellStyle name="汇总 2 6 3 4 3" xfId="32641"/>
    <cellStyle name="汇总 2 6 3 4 4" xfId="32642"/>
    <cellStyle name="汇总 2 6 3 5" xfId="32643"/>
    <cellStyle name="汇总 2 6 3 5 2" xfId="32644"/>
    <cellStyle name="汇总 2 6 3 5 3" xfId="32645"/>
    <cellStyle name="汇总 2 6 4" xfId="32646"/>
    <cellStyle name="汇总 2 6 4 2 2 2 2 2" xfId="32647"/>
    <cellStyle name="汇总 2 6 4 2 2 2 3" xfId="32648"/>
    <cellStyle name="汇总 2 6 4 2 2 3" xfId="32649"/>
    <cellStyle name="汇总 2 6 4 2 3 2" xfId="32650"/>
    <cellStyle name="汇总 2 6 4 2 3 3" xfId="32651"/>
    <cellStyle name="汇总 2 6 4 2 4" xfId="32652"/>
    <cellStyle name="汇总 2 6 4 3 2 2" xfId="32653"/>
    <cellStyle name="汇总 2 6 4 3 2 2 2" xfId="32654"/>
    <cellStyle name="注释 3 2 3 3 6" xfId="32655"/>
    <cellStyle name="汇总 2 6 4 3 2 2 2 2" xfId="32656"/>
    <cellStyle name="汇总 2 6 4 3 2 2 3" xfId="32657"/>
    <cellStyle name="汇总 2 6 4 3 2 3" xfId="32658"/>
    <cellStyle name="汇总 2 6 4 3 3 2" xfId="32659"/>
    <cellStyle name="汇总 2 6 4 3 3 2 2" xfId="32660"/>
    <cellStyle name="汇总 2 6 4 3 3 3" xfId="32661"/>
    <cellStyle name="汇总 2 6 4 3 4" xfId="32662"/>
    <cellStyle name="强调文字颜色 4 5 2 3 2 2 2" xfId="32663"/>
    <cellStyle name="汇总 2 6 4 3 5" xfId="32664"/>
    <cellStyle name="强调文字颜色 4 5 2 3 2 2 3" xfId="32665"/>
    <cellStyle name="汇总 2 6 4 4 2" xfId="32666"/>
    <cellStyle name="解释性文本 2 3 2 2 4" xfId="32667"/>
    <cellStyle name="汇总 2 6 4 4 3" xfId="32668"/>
    <cellStyle name="解释性文本 2 3 2 2 5" xfId="32669"/>
    <cellStyle name="汇总 2 6 4 4 4" xfId="32670"/>
    <cellStyle name="强调文字颜色 4 5 2 3 2 3 2" xfId="32671"/>
    <cellStyle name="汇总 2 6 4 5" xfId="32672"/>
    <cellStyle name="强调文字颜色 5 4 3 2 2 2" xfId="32673"/>
    <cellStyle name="汇总 2 6 4 5 2" xfId="32674"/>
    <cellStyle name="解释性文本 2 3 2 3 4" xfId="32675"/>
    <cellStyle name="汇总 2 6 4 5 3" xfId="32676"/>
    <cellStyle name="汇总 2 6 4 7" xfId="32677"/>
    <cellStyle name="汇总 2 6 5" xfId="32678"/>
    <cellStyle name="汇总 2 6 5 2 2 3" xfId="32679"/>
    <cellStyle name="计算 2 3 9 2 2 4" xfId="32680"/>
    <cellStyle name="汇总 2 6 5 2 3" xfId="32681"/>
    <cellStyle name="汇总 2 6 5 2 4" xfId="32682"/>
    <cellStyle name="汇总 2 6 5 3 3" xfId="32683"/>
    <cellStyle name="汇总 2 6 5 4" xfId="32684"/>
    <cellStyle name="汇总 2 6 5 5" xfId="32685"/>
    <cellStyle name="强调文字颜色 5 4 3 2 3 2" xfId="32686"/>
    <cellStyle name="汇总 2 6 6" xfId="32687"/>
    <cellStyle name="汇总 2 6 6 2 2 3" xfId="32688"/>
    <cellStyle name="汇总 2 6 6 2 3" xfId="32689"/>
    <cellStyle name="汇总 2 6 6 2 4" xfId="32690"/>
    <cellStyle name="汇总 2 6 6 3 3" xfId="32691"/>
    <cellStyle name="汇总 2 6 6 4" xfId="32692"/>
    <cellStyle name="汇总 2 6 6 5" xfId="32693"/>
    <cellStyle name="汇总 2 6 7" xfId="32694"/>
    <cellStyle name="汇总 2 6 7 2 2 2" xfId="32695"/>
    <cellStyle name="汇总 2 6 7 2 3" xfId="32696"/>
    <cellStyle name="汇总 2 6 7 4" xfId="32697"/>
    <cellStyle name="汇总 2 6 8" xfId="32698"/>
    <cellStyle name="汇总 2 7" xfId="32699"/>
    <cellStyle name="汇总 7 2 2 2 2 2" xfId="32700"/>
    <cellStyle name="汇总 2 7 11" xfId="32701"/>
    <cellStyle name="汇总 2 7 2" xfId="32702"/>
    <cellStyle name="汇总 2 7 2 2 2 2 3" xfId="32703"/>
    <cellStyle name="汇总 2 7 2 2 2 3" xfId="32704"/>
    <cellStyle name="输入 2 5 2 6 5" xfId="32705"/>
    <cellStyle name="强调文字颜色 4 5 3 2 5" xfId="32706"/>
    <cellStyle name="汇总 2 7 2 2 2 4" xfId="32707"/>
    <cellStyle name="注释 2 2 11 2 4" xfId="32708"/>
    <cellStyle name="汇总 2 7 2 2 3 2 2" xfId="32709"/>
    <cellStyle name="汇总 2 7 2 2 3 3" xfId="32710"/>
    <cellStyle name="汇总 2 7 2 3 2 2 2" xfId="32711"/>
    <cellStyle name="强调文字颜色 1 2 6 4" xfId="32712"/>
    <cellStyle name="汇总 2 7 2 3 2 2 3" xfId="32713"/>
    <cellStyle name="强调文字颜色 1 2 6 5" xfId="32714"/>
    <cellStyle name="注释 2 2 4 2 4 3 2 2 2" xfId="32715"/>
    <cellStyle name="汇总 2 7 2 3 2 3" xfId="32716"/>
    <cellStyle name="强调文字颜色 4 5 4 2 5" xfId="32717"/>
    <cellStyle name="汇总 2 7 2 4 2" xfId="32718"/>
    <cellStyle name="汇总 2 7 2 5" xfId="32719"/>
    <cellStyle name="汇总 2 7 2 5 2" xfId="32720"/>
    <cellStyle name="检查单元格 4 2 3 4 2" xfId="32721"/>
    <cellStyle name="汇总 2 7 2 7" xfId="32722"/>
    <cellStyle name="汇总 2 7 3" xfId="32723"/>
    <cellStyle name="汇总 2 7 3 2 2" xfId="32724"/>
    <cellStyle name="汇总 2 7 3 2 3" xfId="32725"/>
    <cellStyle name="汇总 2 7 3 2 4" xfId="32726"/>
    <cellStyle name="汇总 2 7 3 2 5" xfId="32727"/>
    <cellStyle name="汇总 2 7 3 3 2" xfId="32728"/>
    <cellStyle name="汇总 2 7 3 3 5" xfId="32729"/>
    <cellStyle name="汇总 2 7 3 4 2" xfId="32730"/>
    <cellStyle name="汇总 2 7 3 4 3" xfId="32731"/>
    <cellStyle name="汇总 2 7 3 4 4" xfId="32732"/>
    <cellStyle name="汇总 2 7 3 5" xfId="32733"/>
    <cellStyle name="汇总 2 7 3 5 2" xfId="32734"/>
    <cellStyle name="汇总 2 7 3 5 3" xfId="32735"/>
    <cellStyle name="汇总 2 7 3 6" xfId="32736"/>
    <cellStyle name="汇总 2 7 3 7" xfId="32737"/>
    <cellStyle name="汇总 2 7 4 2 2 2 3" xfId="32738"/>
    <cellStyle name="适中 2 2 3 4 2" xfId="32739"/>
    <cellStyle name="汇总 5 4 5" xfId="32740"/>
    <cellStyle name="汇总 2 7 4 2 2 3" xfId="32741"/>
    <cellStyle name="汇总 2 7 4 2 3 2" xfId="32742"/>
    <cellStyle name="汇总 2 7 4 2 4" xfId="32743"/>
    <cellStyle name="汇总 2 7 4 2 5" xfId="32744"/>
    <cellStyle name="汇总 2 7 4 3 2" xfId="32745"/>
    <cellStyle name="汇总 2 7 4 3 2 2" xfId="32746"/>
    <cellStyle name="汇总 2 7 4 3 2 3" xfId="32747"/>
    <cellStyle name="汇总 2 7 4 3 3 2" xfId="32748"/>
    <cellStyle name="汇总 2 7 4 3 4" xfId="32749"/>
    <cellStyle name="汇总 2 7 4 3 5" xfId="32750"/>
    <cellStyle name="汇总 2 7 4 4 2" xfId="32751"/>
    <cellStyle name="汇总 2 7 4 4 2 3" xfId="32752"/>
    <cellStyle name="汇总 2 7 4 4 4" xfId="32753"/>
    <cellStyle name="汇总 2 7 4 5" xfId="32754"/>
    <cellStyle name="强调文字颜色 5 4 3 3 2 2" xfId="32755"/>
    <cellStyle name="汇总 2 7 4 5 2" xfId="32756"/>
    <cellStyle name="汇总 2 7 4 5 2 2" xfId="32757"/>
    <cellStyle name="汇总 2 7 4 5 3" xfId="32758"/>
    <cellStyle name="汇总 2 7 4 6" xfId="32759"/>
    <cellStyle name="汇总 2 7 4 7" xfId="32760"/>
    <cellStyle name="汇总 2 7 5" xfId="32761"/>
    <cellStyle name="汇总 2 7 5 2 2" xfId="32762"/>
    <cellStyle name="汇总 2 7 5 2 2 2 2" xfId="32763"/>
    <cellStyle name="汇总 2 7 5 2 2 3" xfId="32764"/>
    <cellStyle name="汇总 2 7 5 2 3" xfId="32765"/>
    <cellStyle name="汇总 2 7 5 2 4" xfId="32766"/>
    <cellStyle name="汇总 2 7 5 3 2" xfId="32767"/>
    <cellStyle name="汇总 2 7 5 3 3" xfId="32768"/>
    <cellStyle name="汇总 2 7 5 4" xfId="32769"/>
    <cellStyle name="汇总 2 7 5 5" xfId="32770"/>
    <cellStyle name="汇总 2 7 6" xfId="32771"/>
    <cellStyle name="汇总 2 7 6 2 2 2" xfId="32772"/>
    <cellStyle name="汇总 2 7 6 2 2 2 2" xfId="32773"/>
    <cellStyle name="汇总 2 7 6 2 2 3" xfId="32774"/>
    <cellStyle name="汇总 2 7 6 2 3" xfId="32775"/>
    <cellStyle name="汇总 2 7 6 2 4" xfId="32776"/>
    <cellStyle name="汇总 2 7 6 3 2" xfId="32777"/>
    <cellStyle name="汇总 2 7 6 3 2 2" xfId="32778"/>
    <cellStyle name="汇总 2 7 6 3 3" xfId="32779"/>
    <cellStyle name="汇总 2 7 6 4" xfId="32780"/>
    <cellStyle name="汇总 2 7 7 2 2" xfId="32781"/>
    <cellStyle name="汇总 2 7 7 2 2 2" xfId="32782"/>
    <cellStyle name="汇总 2 7 7 2 3" xfId="32783"/>
    <cellStyle name="汇总 2 7 7 4" xfId="32784"/>
    <cellStyle name="汇总 2 7 8" xfId="32785"/>
    <cellStyle name="汇总 2 7 8 2" xfId="32786"/>
    <cellStyle name="汇总 2 7 8 2 2" xfId="32787"/>
    <cellStyle name="汇总 2 7 8 3" xfId="32788"/>
    <cellStyle name="汇总 4 2 3 2 5 2" xfId="32789"/>
    <cellStyle name="强调文字颜色 5 5 3 2 4" xfId="32790"/>
    <cellStyle name="汇总 2 8 2 2 2 2" xfId="32791"/>
    <cellStyle name="计算 2 4" xfId="32792"/>
    <cellStyle name="汇总 2 8 2 2 2 2 2" xfId="32793"/>
    <cellStyle name="汇总 4 2 3 3 5" xfId="32794"/>
    <cellStyle name="汇总 2 8 2 3 2" xfId="32795"/>
    <cellStyle name="汇总 4 2 3 3 5 2" xfId="32796"/>
    <cellStyle name="强调文字颜色 5 5 4 2 4" xfId="32797"/>
    <cellStyle name="汇总 2 8 2 3 2 2" xfId="32798"/>
    <cellStyle name="汇总 2 8 2 5" xfId="32799"/>
    <cellStyle name="汇总 2 8 3" xfId="32800"/>
    <cellStyle name="汇总 4 2 4 2 5" xfId="32801"/>
    <cellStyle name="汇总 2 8 3 2 2" xfId="32802"/>
    <cellStyle name="汇总 2 8 3 2 2 2 2" xfId="32803"/>
    <cellStyle name="汇总 2 8 3 3 2" xfId="32804"/>
    <cellStyle name="汇总 2 8 3 3 2 2" xfId="32805"/>
    <cellStyle name="汇总 2 8 3 4" xfId="32806"/>
    <cellStyle name="汇总 2 8 3 5" xfId="32807"/>
    <cellStyle name="汇总 2 8 4" xfId="32808"/>
    <cellStyle name="汇总 2 8 5 2 2" xfId="32809"/>
    <cellStyle name="汇总 2 8 6" xfId="32810"/>
    <cellStyle name="汇总 2 8 8" xfId="32811"/>
    <cellStyle name="汇总 2 9 2" xfId="32812"/>
    <cellStyle name="解释性文本 7 3 4" xfId="32813"/>
    <cellStyle name="强调文字颜色 6 5 3 2 4" xfId="32814"/>
    <cellStyle name="汇总 2 9 2 2 2 2" xfId="32815"/>
    <cellStyle name="汇总 2 9 2 2 2 2 2" xfId="32816"/>
    <cellStyle name="计算 3 4 8" xfId="32817"/>
    <cellStyle name="输出 2 2 3 2 2 2 2 2" xfId="32818"/>
    <cellStyle name="强调文字颜色 6 5 3 2 5" xfId="32819"/>
    <cellStyle name="汇总 2 9 2 2 2 3" xfId="32820"/>
    <cellStyle name="汇总 2 9 2 3 2" xfId="32821"/>
    <cellStyle name="警告文本 8 3" xfId="32822"/>
    <cellStyle name="强调文字颜色 6 5 4 2 4" xfId="32823"/>
    <cellStyle name="汇总 2 9 2 3 2 2" xfId="32824"/>
    <cellStyle name="汇总 2 9 2 5" xfId="32825"/>
    <cellStyle name="汇总 2 9 3 2 2" xfId="32826"/>
    <cellStyle name="汇总 2 9 3 2 2 2" xfId="32827"/>
    <cellStyle name="汇总 2 9 3 2 2 2 2" xfId="32828"/>
    <cellStyle name="输出 2 2 3 2 3 2 2 2" xfId="32829"/>
    <cellStyle name="汇总 2 9 3 2 2 3" xfId="32830"/>
    <cellStyle name="汇总 2 9 3 2 4" xfId="32831"/>
    <cellStyle name="汇总 2 9 3 3 2" xfId="32832"/>
    <cellStyle name="汇总 2 9 3 3 2 2" xfId="32833"/>
    <cellStyle name="汇总 2 9 3 4" xfId="32834"/>
    <cellStyle name="汇总 2 9 3 5" xfId="32835"/>
    <cellStyle name="汇总 6 10" xfId="32836"/>
    <cellStyle name="汇总 2 9 5 2 2" xfId="32837"/>
    <cellStyle name="汇总 2 9 7" xfId="32838"/>
    <cellStyle name="汇总 3 10 2" xfId="32839"/>
    <cellStyle name="汇总 3 12" xfId="32840"/>
    <cellStyle name="汇总 3 2 2 2" xfId="32841"/>
    <cellStyle name="汇总 3 2 2 2 3 2 2" xfId="32842"/>
    <cellStyle name="汇总 3 2 2 2 4 2" xfId="32843"/>
    <cellStyle name="输入 2 5 2 2 2 4" xfId="32844"/>
    <cellStyle name="汇总 3 2 2 2 5 2" xfId="32845"/>
    <cellStyle name="输入 2 5 2 2 3 4" xfId="32846"/>
    <cellStyle name="链接单元格 2 2 7 2 2" xfId="32847"/>
    <cellStyle name="汇总 3 2 2 2 6" xfId="32848"/>
    <cellStyle name="链接单元格 2 2 7 3" xfId="32849"/>
    <cellStyle name="汇总 3 2 2 3" xfId="32850"/>
    <cellStyle name="汇总 3 2 2 3 4 2" xfId="32851"/>
    <cellStyle name="输入 2 5 2 3 2 4" xfId="32852"/>
    <cellStyle name="汇总 3 2 2 3 2 2 2" xfId="32853"/>
    <cellStyle name="输入 2 5 2 5 2 4" xfId="32854"/>
    <cellStyle name="汇总 3 2 2 3 2 2 2 2" xfId="32855"/>
    <cellStyle name="汇总 3 2 2 3 2 2 3" xfId="32856"/>
    <cellStyle name="输入 2 3 8 2 2 2" xfId="32857"/>
    <cellStyle name="汇总 3 2 2 3 5" xfId="32858"/>
    <cellStyle name="链接单元格 2 2 8 2" xfId="32859"/>
    <cellStyle name="汇总 3 2 2 3 2 3" xfId="32860"/>
    <cellStyle name="汇总 3 2 2 3 5 2" xfId="32861"/>
    <cellStyle name="输入 2 5 2 3 3 4" xfId="32862"/>
    <cellStyle name="链接单元格 2 2 8 2 2" xfId="32863"/>
    <cellStyle name="汇总 3 2 2 3 2 3 2" xfId="32864"/>
    <cellStyle name="汇总 3 2 2 3 6" xfId="32865"/>
    <cellStyle name="链接单元格 2 2 8 3" xfId="32866"/>
    <cellStyle name="汇总 3 2 2 3 2 4" xfId="32867"/>
    <cellStyle name="汇总 3 2 2 4 4" xfId="32868"/>
    <cellStyle name="汇总 3 2 2 3 3 2" xfId="32869"/>
    <cellStyle name="汇总 3 2 2 3 3 2 2" xfId="32870"/>
    <cellStyle name="汇总 3 2 2 4 5" xfId="32871"/>
    <cellStyle name="链接单元格 2 2 9 2" xfId="32872"/>
    <cellStyle name="汇总 3 2 2 3 3 3" xfId="32873"/>
    <cellStyle name="汇总 3 2 2 4" xfId="32874"/>
    <cellStyle name="汇总 3 2 3 3 4" xfId="32875"/>
    <cellStyle name="汇总 3 2 2 4 2 2" xfId="32876"/>
    <cellStyle name="汇总 3 2 3 3 4 2" xfId="32877"/>
    <cellStyle name="汇总 3 2 2 4 2 2 2" xfId="32878"/>
    <cellStyle name="汇总 3 2 3 3 5" xfId="32879"/>
    <cellStyle name="汇总 3 2 2 4 2 3" xfId="32880"/>
    <cellStyle name="汇总 3 2 2 4 3" xfId="32881"/>
    <cellStyle name="汇总 3 2 3 4 4" xfId="32882"/>
    <cellStyle name="汇总 3 2 2 4 3 2" xfId="32883"/>
    <cellStyle name="汇总 3 2 2 5 2 2" xfId="32884"/>
    <cellStyle name="汇总 3 2 2 5 3" xfId="32885"/>
    <cellStyle name="汇总 3 2 2 9" xfId="32886"/>
    <cellStyle name="汇总 3 2 3" xfId="32887"/>
    <cellStyle name="汇总 3 2 3 2" xfId="32888"/>
    <cellStyle name="输入 2 7 10" xfId="32889"/>
    <cellStyle name="汇总 3 2 3 2 2 2 2" xfId="32890"/>
    <cellStyle name="汇总 3 2 3 2 2 2 2 2" xfId="32891"/>
    <cellStyle name="输入 2 7 11" xfId="32892"/>
    <cellStyle name="汇总 3 2 3 2 2 2 3" xfId="32893"/>
    <cellStyle name="输入 2 4 7 2 2 2" xfId="32894"/>
    <cellStyle name="汇总 3 2 3 2 3 2" xfId="32895"/>
    <cellStyle name="汇总 3 2 3 2 3 2 2" xfId="32896"/>
    <cellStyle name="汇总 3 2 3 2 4 2" xfId="32897"/>
    <cellStyle name="输入 2 5 3 2 2 4" xfId="32898"/>
    <cellStyle name="汇总 3 2 3 2 6" xfId="32899"/>
    <cellStyle name="汇总 3 2 3 2 7" xfId="32900"/>
    <cellStyle name="计算 5 2 2 4 4" xfId="32901"/>
    <cellStyle name="汇总 3 2 3 3 2 2" xfId="32902"/>
    <cellStyle name="汇总 3 2 3 3 2 2 2" xfId="32903"/>
    <cellStyle name="汇总 3 2 3 3 2 2 2 2" xfId="32904"/>
    <cellStyle name="汇总 3 2 3 3 2 2 3" xfId="32905"/>
    <cellStyle name="汇总 3 2 3 3 2 3" xfId="32906"/>
    <cellStyle name="汇总 3 2 3 3 2 3 2" xfId="32907"/>
    <cellStyle name="检查单元格 5 2 2 6" xfId="32908"/>
    <cellStyle name="汇总 3 2 3 3 2 4" xfId="32909"/>
    <cellStyle name="汇总 3 2 3 3 2 5" xfId="32910"/>
    <cellStyle name="汇总 3 2 3 3 3 2" xfId="32911"/>
    <cellStyle name="汇总 3 2 3 3 3 2 2" xfId="32912"/>
    <cellStyle name="汇总 3 2 3 3 3 3" xfId="32913"/>
    <cellStyle name="汇总 3 2 3 3 5 2" xfId="32914"/>
    <cellStyle name="汇总 3 2 3 3 6" xfId="32915"/>
    <cellStyle name="汇总 3 2 3 3 7" xfId="32916"/>
    <cellStyle name="汇总 3 2 3 4" xfId="32917"/>
    <cellStyle name="计算 5 2 3 4 4" xfId="32918"/>
    <cellStyle name="汇总 3 2 3 4 2 2" xfId="32919"/>
    <cellStyle name="汇总 3 2 3 4 2 2 2" xfId="32920"/>
    <cellStyle name="汇总 3 2 3 4 2 3" xfId="32921"/>
    <cellStyle name="汇总 3 2 3 4 3" xfId="32922"/>
    <cellStyle name="汇总 3 2 3 4 5" xfId="32923"/>
    <cellStyle name="汇总 3 2 3 5 2 2" xfId="32924"/>
    <cellStyle name="汇总 3 2 3 5 3" xfId="32925"/>
    <cellStyle name="汇总 3 2 3 7" xfId="32926"/>
    <cellStyle name="汇总 3 2 3 7 2" xfId="32927"/>
    <cellStyle name="汇总 3 2 3 8" xfId="32928"/>
    <cellStyle name="汇总 3 2 3 9" xfId="32929"/>
    <cellStyle name="汇总 5 2 3 5 2" xfId="32930"/>
    <cellStyle name="汇总 3 2 4" xfId="32931"/>
    <cellStyle name="汇总 5 2 3 5 2 2" xfId="32932"/>
    <cellStyle name="汇总 3 2 4 2" xfId="32933"/>
    <cellStyle name="汇总 3 2 4 2 2 2 2" xfId="32934"/>
    <cellStyle name="汇总 3 2 4 2 2 3" xfId="32935"/>
    <cellStyle name="汇总 3 2 4 2 3 2" xfId="32936"/>
    <cellStyle name="汇总 3 2 4 2 5" xfId="32937"/>
    <cellStyle name="汇总 3 2 4 3" xfId="32938"/>
    <cellStyle name="汇总 3 2 4 3 2 2" xfId="32939"/>
    <cellStyle name="汇总 3 2 4 4" xfId="32940"/>
    <cellStyle name="汇总 3 2 4 4 2" xfId="32941"/>
    <cellStyle name="汇总 3 2 4 6" xfId="32942"/>
    <cellStyle name="汇总 3 2 4 7" xfId="32943"/>
    <cellStyle name="汇总 5 2 3 5 3" xfId="32944"/>
    <cellStyle name="汇总 3 2 5" xfId="32945"/>
    <cellStyle name="汇总 3 2 5 2 2 2 2" xfId="32946"/>
    <cellStyle name="汇总 3 2 5 2 2 3" xfId="32947"/>
    <cellStyle name="汇总 3 2 5 2 3 2" xfId="32948"/>
    <cellStyle name="汇总 3 2 5 3 2 2" xfId="32949"/>
    <cellStyle name="汇总 3 2 5 4 2" xfId="32950"/>
    <cellStyle name="汇总 3 2 5 5" xfId="32951"/>
    <cellStyle name="汇总 3 2 5 5 2" xfId="32952"/>
    <cellStyle name="强调文字颜色 5 2 2 2 2 2 3" xfId="32953"/>
    <cellStyle name="强调文字颜色 4 5 3 2 3" xfId="32954"/>
    <cellStyle name="输入 2 5 2 6 3" xfId="32955"/>
    <cellStyle name="计算 2 4 6 2 2 2" xfId="32956"/>
    <cellStyle name="适中 4 2 3 2 2 2" xfId="32957"/>
    <cellStyle name="汇总 3 2 5 6" xfId="32958"/>
    <cellStyle name="汇总 3 2 6" xfId="32959"/>
    <cellStyle name="汇总 3 2 6 2" xfId="32960"/>
    <cellStyle name="汇总 3 2 6 4" xfId="32961"/>
    <cellStyle name="汇总 3 2 7" xfId="32962"/>
    <cellStyle name="警告文本 7 2 4" xfId="32963"/>
    <cellStyle name="汇总 3 2 7 2" xfId="32964"/>
    <cellStyle name="警告文本 7 2 5" xfId="32965"/>
    <cellStyle name="汇总 3 2 7 3" xfId="32966"/>
    <cellStyle name="汇总 3 2 8" xfId="32967"/>
    <cellStyle name="警告文本 7 3 4" xfId="32968"/>
    <cellStyle name="汇总 3 2 8 2" xfId="32969"/>
    <cellStyle name="汇总 3 2 9" xfId="32970"/>
    <cellStyle name="汇总 3 2 9 2" xfId="32971"/>
    <cellStyle name="汇总 3 3 2" xfId="32972"/>
    <cellStyle name="汇总 3 3 2 2" xfId="32973"/>
    <cellStyle name="计算 5 2 2 3" xfId="32974"/>
    <cellStyle name="汇总 3 3 2 2 2" xfId="32975"/>
    <cellStyle name="计算 5 2 2 3 2" xfId="32976"/>
    <cellStyle name="汇总 3 3 2 2 2 2 2" xfId="32977"/>
    <cellStyle name="计算 5 2 2 3 2 2 2" xfId="32978"/>
    <cellStyle name="汇总 3 3 2 2 3" xfId="32979"/>
    <cellStyle name="计算 5 2 2 3 3" xfId="32980"/>
    <cellStyle name="汇总 3 3 2 2 3 2" xfId="32981"/>
    <cellStyle name="计算 5 2 2 3 3 2" xfId="32982"/>
    <cellStyle name="汇总 3 3 2 3" xfId="32983"/>
    <cellStyle name="计算 5 2 2 4" xfId="32984"/>
    <cellStyle name="汇总 3 3 2 3 2" xfId="32985"/>
    <cellStyle name="计算 5 2 2 4 2" xfId="32986"/>
    <cellStyle name="汇总 3 3 2 3 3" xfId="32987"/>
    <cellStyle name="计算 5 2 2 4 3" xfId="32988"/>
    <cellStyle name="汇总 3 3 2 4" xfId="32989"/>
    <cellStyle name="计算 5 2 2 5" xfId="32990"/>
    <cellStyle name="汇总 3 3 2 5" xfId="32991"/>
    <cellStyle name="计算 5 2 2 6" xfId="32992"/>
    <cellStyle name="汇总 3 3 2 5 2" xfId="32993"/>
    <cellStyle name="计算 5 2 2 6 2" xfId="32994"/>
    <cellStyle name="汇总 3 3 2 7" xfId="32995"/>
    <cellStyle name="计算 5 2 2 8" xfId="32996"/>
    <cellStyle name="汇总 3 3 3 2 3" xfId="32997"/>
    <cellStyle name="计算 5 2 3 3 3" xfId="32998"/>
    <cellStyle name="汇总 3 3 3 2 3 2" xfId="32999"/>
    <cellStyle name="计算 5 2 3 3 3 2" xfId="33000"/>
    <cellStyle name="汇总 3 3 3 2 5" xfId="33001"/>
    <cellStyle name="计算 5 2 3 3 5" xfId="33002"/>
    <cellStyle name="汇总 3 3 3 3" xfId="33003"/>
    <cellStyle name="计算 5 2 3 4" xfId="33004"/>
    <cellStyle name="汇总 3 3 3 3 2" xfId="33005"/>
    <cellStyle name="计算 5 2 3 4 2" xfId="33006"/>
    <cellStyle name="汇总 3 3 3 3 2 2" xfId="33007"/>
    <cellStyle name="计算 5 2 3 4 2 2" xfId="33008"/>
    <cellStyle name="汇总 3 3 3 7" xfId="33009"/>
    <cellStyle name="计算 5 2 3 8" xfId="33010"/>
    <cellStyle name="计算 2 2 3 12" xfId="33011"/>
    <cellStyle name="汇总 3 3 4 2 2" xfId="33012"/>
    <cellStyle name="计算 5 2 4 3 2" xfId="33013"/>
    <cellStyle name="汇总 3 3 4 2 3" xfId="33014"/>
    <cellStyle name="汇总 3 3 4 3" xfId="33015"/>
    <cellStyle name="计算 5 2 4 4" xfId="33016"/>
    <cellStyle name="汇总 3 3 4 3 2" xfId="33017"/>
    <cellStyle name="计算 5 2 4 4 2" xfId="33018"/>
    <cellStyle name="汇总 3 3 5 2" xfId="33019"/>
    <cellStyle name="计算 5 2 5 3" xfId="33020"/>
    <cellStyle name="汇总 3 3 5 2 2" xfId="33021"/>
    <cellStyle name="计算 5 2 5 3 2" xfId="33022"/>
    <cellStyle name="汇总 3 3 6 2" xfId="33023"/>
    <cellStyle name="计算 5 2 6 3" xfId="33024"/>
    <cellStyle name="汇总 3 3 7 2" xfId="33025"/>
    <cellStyle name="汇总 3 3 8" xfId="33026"/>
    <cellStyle name="汇总 3 3 9" xfId="33027"/>
    <cellStyle name="汇总 3 4 2" xfId="33028"/>
    <cellStyle name="汇总 3 4 2 2" xfId="33029"/>
    <cellStyle name="计算 5 3 2 3" xfId="33030"/>
    <cellStyle name="汇总 3 4 2 2 2" xfId="33031"/>
    <cellStyle name="计算 5 3 2 3 2" xfId="33032"/>
    <cellStyle name="汇总 3 4 2 2 2 2 2" xfId="33033"/>
    <cellStyle name="汇总 3 4 2 2 3" xfId="33034"/>
    <cellStyle name="汇总 3 4 2 2 3 2" xfId="33035"/>
    <cellStyle name="汇总 3 4 2 2 5" xfId="33036"/>
    <cellStyle name="汇总 3 4 2 3" xfId="33037"/>
    <cellStyle name="计算 5 3 2 4" xfId="33038"/>
    <cellStyle name="汇总 3 4 2 3 2" xfId="33039"/>
    <cellStyle name="计算 5 3 2 4 2" xfId="33040"/>
    <cellStyle name="汇总 3 4 2 3 3" xfId="33041"/>
    <cellStyle name="汇总 3 4 2 4 2" xfId="33042"/>
    <cellStyle name="汇总 3 4 2 5" xfId="33043"/>
    <cellStyle name="计算 5 3 2 6" xfId="33044"/>
    <cellStyle name="汇总 3 4 2 5 2" xfId="33045"/>
    <cellStyle name="汇总 3 4 2 6" xfId="33046"/>
    <cellStyle name="汇总 3 4 2 7" xfId="33047"/>
    <cellStyle name="汇总 3 4 3 2 2" xfId="33048"/>
    <cellStyle name="计算 5 3 3 3 2" xfId="33049"/>
    <cellStyle name="汇总 3 4 3 2 3" xfId="33050"/>
    <cellStyle name="汇总 3 4 3 2 5" xfId="33051"/>
    <cellStyle name="汇总 3 4 3 3" xfId="33052"/>
    <cellStyle name="计算 5 3 3 4" xfId="33053"/>
    <cellStyle name="汇总 3 4 3 3 2" xfId="33054"/>
    <cellStyle name="计算 5 3 3 4 2" xfId="33055"/>
    <cellStyle name="汇总 3 4 3 3 3" xfId="33056"/>
    <cellStyle name="汇总 3 4 4 2 3" xfId="33057"/>
    <cellStyle name="汇总 3 4 4 3 2" xfId="33058"/>
    <cellStyle name="汇总 3 4 5 2 2" xfId="33059"/>
    <cellStyle name="汇总 3 4 6 2" xfId="33060"/>
    <cellStyle name="汇总 3 4 7" xfId="33061"/>
    <cellStyle name="汇总 3 4 7 2" xfId="33062"/>
    <cellStyle name="汇总 3 5" xfId="33063"/>
    <cellStyle name="汇总 3 5 2" xfId="33064"/>
    <cellStyle name="汇总 3 5 2 2" xfId="33065"/>
    <cellStyle name="计算 5 4 2 3" xfId="33066"/>
    <cellStyle name="汇总 3 5 2 2 2" xfId="33067"/>
    <cellStyle name="计算 5 4 2 3 2" xfId="33068"/>
    <cellStyle name="汇总 3 5 2 2 2 2" xfId="33069"/>
    <cellStyle name="汇总 3 5 2 2 3" xfId="33070"/>
    <cellStyle name="输入 2 3 13" xfId="33071"/>
    <cellStyle name="汇总 3 5 2 3 2" xfId="33072"/>
    <cellStyle name="计算 5 4 2 4 2" xfId="33073"/>
    <cellStyle name="汇总 3 5 2 4" xfId="33074"/>
    <cellStyle name="计算 5 4 2 5" xfId="33075"/>
    <cellStyle name="汇总 3 5 2 5" xfId="33076"/>
    <cellStyle name="计算 5 4 2 6" xfId="33077"/>
    <cellStyle name="汇总 3 5 3" xfId="33078"/>
    <cellStyle name="汇总 3 5 3 2" xfId="33079"/>
    <cellStyle name="计算 5 4 3 3" xfId="33080"/>
    <cellStyle name="汇总 3 5 3 2 2" xfId="33081"/>
    <cellStyle name="计算 5 4 3 3 2" xfId="33082"/>
    <cellStyle name="汇总 3 5 3 3" xfId="33083"/>
    <cellStyle name="计算 5 4 3 4" xfId="33084"/>
    <cellStyle name="汇总 3 5 5" xfId="33085"/>
    <cellStyle name="汇总 3 5 5 2" xfId="33086"/>
    <cellStyle name="汇总 3 5 6" xfId="33087"/>
    <cellStyle name="汇总 3 5 7" xfId="33088"/>
    <cellStyle name="汇总 3 6" xfId="33089"/>
    <cellStyle name="汇总 3 6 2" xfId="33090"/>
    <cellStyle name="汇总 3 6 2 2 2" xfId="33091"/>
    <cellStyle name="汇总 3 6 2 2 3" xfId="33092"/>
    <cellStyle name="汇总 3 6 2 3 2" xfId="33093"/>
    <cellStyle name="汇总 3 6 2 4" xfId="33094"/>
    <cellStyle name="汇总 3 6 2 5" xfId="33095"/>
    <cellStyle name="汇总 3 6 3" xfId="33096"/>
    <cellStyle name="汇总 3 6 3 2 2" xfId="33097"/>
    <cellStyle name="汇总 3 6 4" xfId="33098"/>
    <cellStyle name="汇总 3 6 5" xfId="33099"/>
    <cellStyle name="汇总 3 6 6" xfId="33100"/>
    <cellStyle name="汇总 3 6 7" xfId="33101"/>
    <cellStyle name="汇总 3 7" xfId="33102"/>
    <cellStyle name="汇总 3 7 2" xfId="33103"/>
    <cellStyle name="汇总 3 7 2 2 2" xfId="33104"/>
    <cellStyle name="汇总 3 7 3" xfId="33105"/>
    <cellStyle name="汇总 3 7 4" xfId="33106"/>
    <cellStyle name="汇总 3 7 5" xfId="33107"/>
    <cellStyle name="汇总 4 11" xfId="33108"/>
    <cellStyle name="输出 2 5 2 8" xfId="33109"/>
    <cellStyle name="汇总 4 2 11" xfId="33110"/>
    <cellStyle name="汇总 4 2 2" xfId="33111"/>
    <cellStyle name="汇总 4 2 2 2" xfId="33112"/>
    <cellStyle name="强调文字颜色 4 4 4 4" xfId="33113"/>
    <cellStyle name="汇总 4 2 2 2 2 3" xfId="33114"/>
    <cellStyle name="强调文字颜色 4 4 4 5" xfId="33115"/>
    <cellStyle name="汇总 4 2 2 2 2 4" xfId="33116"/>
    <cellStyle name="强调文字颜色 4 4 5 3" xfId="33117"/>
    <cellStyle name="汇总 4 2 2 2 3 2" xfId="33118"/>
    <cellStyle name="强调文字颜色 4 4 5 4" xfId="33119"/>
    <cellStyle name="汇总 4 2 2 2 3 3" xfId="33120"/>
    <cellStyle name="强调文字颜色 4 4 6 3" xfId="33121"/>
    <cellStyle name="汇总 4 2 2 2 4 2" xfId="33122"/>
    <cellStyle name="汇总 4 2 2 2 5 2" xfId="33123"/>
    <cellStyle name="汇总 4 2 2 3" xfId="33124"/>
    <cellStyle name="强调文字颜色 4 5 4 3 2" xfId="33125"/>
    <cellStyle name="汇总 4 2 2 3 2 2 2" xfId="33126"/>
    <cellStyle name="强调文字颜色 4 5 4 3 2 2" xfId="33127"/>
    <cellStyle name="汇总 4 2 2 3 2 2 2 2" xfId="33128"/>
    <cellStyle name="强调文字颜色 1 3 4 4" xfId="33129"/>
    <cellStyle name="强调文字颜色 4 5 4 3 3" xfId="33130"/>
    <cellStyle name="汇总 4 2 2 3 2 2 3" xfId="33131"/>
    <cellStyle name="强调文字颜色 4 5 4 4" xfId="33132"/>
    <cellStyle name="汇总 4 2 2 3 2 3" xfId="33133"/>
    <cellStyle name="强调文字颜色 4 5 4 4 2" xfId="33134"/>
    <cellStyle name="汇总 4 2 2 3 2 3 2" xfId="33135"/>
    <cellStyle name="强调文字颜色 4 5 4 5" xfId="33136"/>
    <cellStyle name="汇总 4 2 2 3 2 4" xfId="33137"/>
    <cellStyle name="强调文字颜色 4 5 5 3" xfId="33138"/>
    <cellStyle name="汇总 4 2 2 3 3 2" xfId="33139"/>
    <cellStyle name="强调文字颜色 4 5 5 3 2" xfId="33140"/>
    <cellStyle name="汇总 4 2 2 3 3 2 2" xfId="33141"/>
    <cellStyle name="强调文字颜色 4 5 5 4" xfId="33142"/>
    <cellStyle name="汇总 4 2 2 3 3 3" xfId="33143"/>
    <cellStyle name="强调文字颜色 4 5 6 3" xfId="33144"/>
    <cellStyle name="汇总 4 2 2 3 4 2" xfId="33145"/>
    <cellStyle name="汇总 4 2 2 3 5" xfId="33146"/>
    <cellStyle name="汇总 4 2 2 3 5 2" xfId="33147"/>
    <cellStyle name="汇总 4 2 2 4" xfId="33148"/>
    <cellStyle name="输入 2 6 3 7" xfId="33149"/>
    <cellStyle name="汇总 4 2 2 4 2 2" xfId="33150"/>
    <cellStyle name="汇总 4 2 2 4 2 3" xfId="33151"/>
    <cellStyle name="输入 2 6 4 7" xfId="33152"/>
    <cellStyle name="汇总 4 2 2 4 3 2" xfId="33153"/>
    <cellStyle name="汇总 4 2 2 4 4" xfId="33154"/>
    <cellStyle name="汇总 4 2 2 4 5" xfId="33155"/>
    <cellStyle name="输入 2 7 3 7" xfId="33156"/>
    <cellStyle name="汇总 4 2 2 5 2 2" xfId="33157"/>
    <cellStyle name="汇总 4 2 2 5 3" xfId="33158"/>
    <cellStyle name="汇总 4 2 2 6" xfId="33159"/>
    <cellStyle name="汇总 4 2 2 7" xfId="33160"/>
    <cellStyle name="汇总 4 2 2 7 2" xfId="33161"/>
    <cellStyle name="检查单元格 5 2 3 4" xfId="33162"/>
    <cellStyle name="检查单元格 2 2 2 3 2 3" xfId="33163"/>
    <cellStyle name="汇总 4 2 2 8" xfId="33164"/>
    <cellStyle name="汇总 4 2 2 9" xfId="33165"/>
    <cellStyle name="强调文字颜色 5 4 4 4" xfId="33166"/>
    <cellStyle name="汇总 4 2 3 2 2 3" xfId="33167"/>
    <cellStyle name="强调文字颜色 5 4 4 5" xfId="33168"/>
    <cellStyle name="汇总 4 2 3 2 2 4" xfId="33169"/>
    <cellStyle name="输出 8 2 3" xfId="33170"/>
    <cellStyle name="强调文字颜色 5 4 5 3" xfId="33171"/>
    <cellStyle name="汇总 4 2 3 2 3 2" xfId="33172"/>
    <cellStyle name="强调文字颜色 5 4 5 3 2" xfId="33173"/>
    <cellStyle name="汇总 4 2 3 2 3 2 2" xfId="33174"/>
    <cellStyle name="强调文字颜色 5 4 5 4" xfId="33175"/>
    <cellStyle name="汇总 4 2 3 2 3 3" xfId="33176"/>
    <cellStyle name="汇总 4 2 3 3" xfId="33177"/>
    <cellStyle name="强调文字颜色 5 5 4 3" xfId="33178"/>
    <cellStyle name="汇总 4 2 3 3 2 2" xfId="33179"/>
    <cellStyle name="强调文字颜色 5 5 4 3 2" xfId="33180"/>
    <cellStyle name="汇总 4 2 3 3 2 2 2" xfId="33181"/>
    <cellStyle name="检查单元格 4 2 3" xfId="33182"/>
    <cellStyle name="强调文字颜色 5 5 4 3 2 2" xfId="33183"/>
    <cellStyle name="汇总 4 2 3 3 2 2 2 2" xfId="33184"/>
    <cellStyle name="强调文字颜色 5 5 4 3 3" xfId="33185"/>
    <cellStyle name="汇总 4 2 3 3 2 2 3" xfId="33186"/>
    <cellStyle name="强调文字颜色 5 5 4 4" xfId="33187"/>
    <cellStyle name="汇总 4 2 3 3 2 3" xfId="33188"/>
    <cellStyle name="强调文字颜色 5 5 4 4 2" xfId="33189"/>
    <cellStyle name="汇总 4 2 3 3 2 3 2" xfId="33190"/>
    <cellStyle name="强调文字颜色 5 5 4 5" xfId="33191"/>
    <cellStyle name="汇总 4 2 3 3 2 4" xfId="33192"/>
    <cellStyle name="强调文字颜色 5 5 4 6" xfId="33193"/>
    <cellStyle name="汇总 4 2 3 3 2 5" xfId="33194"/>
    <cellStyle name="强调文字颜色 5 5 5 3" xfId="33195"/>
    <cellStyle name="汇总 4 2 3 3 3 2" xfId="33196"/>
    <cellStyle name="强调文字颜色 5 5 5 3 2" xfId="33197"/>
    <cellStyle name="汇总 4 2 3 3 3 2 2" xfId="33198"/>
    <cellStyle name="强调文字颜色 5 5 5 4" xfId="33199"/>
    <cellStyle name="汇总 4 2 3 3 3 3" xfId="33200"/>
    <cellStyle name="汇总 4 2 3 3 4" xfId="33201"/>
    <cellStyle name="强调文字颜色 5 5 6 3" xfId="33202"/>
    <cellStyle name="汇总 4 2 3 3 4 2" xfId="33203"/>
    <cellStyle name="汇总 4 2 3 4" xfId="33204"/>
    <cellStyle name="汇总 4 2 3 4 2 2" xfId="33205"/>
    <cellStyle name="汇总 4 2 3 4 2 2 2" xfId="33206"/>
    <cellStyle name="汇总 4 2 3 4 2 3" xfId="33207"/>
    <cellStyle name="汇总 4 2 3 4 3" xfId="33208"/>
    <cellStyle name="汇总 4 2 3 4 4" xfId="33209"/>
    <cellStyle name="汇总 4 2 3 4 5" xfId="33210"/>
    <cellStyle name="汇总 4 2 3 5 2" xfId="33211"/>
    <cellStyle name="汇总 4 2 3 5 2 2" xfId="33212"/>
    <cellStyle name="汇总 4 2 3 5 3" xfId="33213"/>
    <cellStyle name="汇总 4 2 3 6" xfId="33214"/>
    <cellStyle name="汇总 4 2 3 7" xfId="33215"/>
    <cellStyle name="汇总 4 2 3 7 2" xfId="33216"/>
    <cellStyle name="检查单元格 5 3 3 4" xfId="33217"/>
    <cellStyle name="检查单元格 2 2 2 4 2 3" xfId="33218"/>
    <cellStyle name="汇总 4 2 3 8" xfId="33219"/>
    <cellStyle name="汇总 4 2 3 9" xfId="33220"/>
    <cellStyle name="汇总 5 2 4 5 2" xfId="33221"/>
    <cellStyle name="汇总 4 2 4" xfId="33222"/>
    <cellStyle name="汇总 4 2 4 2" xfId="33223"/>
    <cellStyle name="汇总 4 2 4 2 3" xfId="33224"/>
    <cellStyle name="汇总 4 2 4 3" xfId="33225"/>
    <cellStyle name="汇总 4 2 4 3 2" xfId="33226"/>
    <cellStyle name="汇总 4 2 4 3 3" xfId="33227"/>
    <cellStyle name="汇总 4 2 4 4" xfId="33228"/>
    <cellStyle name="汇总 4 2 4 4 2" xfId="33229"/>
    <cellStyle name="汇总 4 2 4 5" xfId="33230"/>
    <cellStyle name="汇总 4 2 4 7" xfId="33231"/>
    <cellStyle name="汇总 4 2 5" xfId="33232"/>
    <cellStyle name="汇总 4 2 6" xfId="33233"/>
    <cellStyle name="汇总 4 2 8" xfId="33234"/>
    <cellStyle name="汇总 4 2 9" xfId="33235"/>
    <cellStyle name="汇总 4 3" xfId="33236"/>
    <cellStyle name="汇总 4 3 2" xfId="33237"/>
    <cellStyle name="汇总 4 3 2 2 2 2" xfId="33238"/>
    <cellStyle name="汇总 4 3 2 2 2 2 2" xfId="33239"/>
    <cellStyle name="汇总 4 3 2 2 3" xfId="33240"/>
    <cellStyle name="汇总 4 3 2 2 3 2" xfId="33241"/>
    <cellStyle name="汇总 4 3 2 2 4" xfId="33242"/>
    <cellStyle name="汇总 4 3 2 3 2" xfId="33243"/>
    <cellStyle name="计算 6 2 2 4 2" xfId="33244"/>
    <cellStyle name="汇总 4 3 2 3 3" xfId="33245"/>
    <cellStyle name="计算 6 2 2 5" xfId="33246"/>
    <cellStyle name="注释 2 6 2 2 3 2" xfId="33247"/>
    <cellStyle name="汇总 4 3 2 4" xfId="33248"/>
    <cellStyle name="汇总 4 3 2 4 2" xfId="33249"/>
    <cellStyle name="汇总 4 3 2 5" xfId="33250"/>
    <cellStyle name="计算 6 2 2 6" xfId="33251"/>
    <cellStyle name="汇总 4 3 2 5 2" xfId="33252"/>
    <cellStyle name="汇总 4 3 2 6" xfId="33253"/>
    <cellStyle name="汇总 4 3 2 7" xfId="33254"/>
    <cellStyle name="汇总 4 3 3 2 2 3" xfId="33255"/>
    <cellStyle name="汇总 4 3 3 3" xfId="33256"/>
    <cellStyle name="计算 6 2 3 4" xfId="33257"/>
    <cellStyle name="汇总 4 3 3 3 2" xfId="33258"/>
    <cellStyle name="计算 6 2 3 4 2" xfId="33259"/>
    <cellStyle name="汇总 4 3 3 5 2" xfId="33260"/>
    <cellStyle name="汇总 4 3 3 7" xfId="33261"/>
    <cellStyle name="汇总 4 3 4" xfId="33262"/>
    <cellStyle name="汇总 4 3 4 2" xfId="33263"/>
    <cellStyle name="计算 6 2 4 3" xfId="33264"/>
    <cellStyle name="汇总 4 3 4 2 2" xfId="33265"/>
    <cellStyle name="汇总 4 3 4 2 2 2" xfId="33266"/>
    <cellStyle name="汇总 4 3 4 3" xfId="33267"/>
    <cellStyle name="计算 6 2 4 4" xfId="33268"/>
    <cellStyle name="汇总 4 3 4 3 2" xfId="33269"/>
    <cellStyle name="汇总 4 3 4 5" xfId="33270"/>
    <cellStyle name="汇总 4 3 5" xfId="33271"/>
    <cellStyle name="汇总 4 3 6" xfId="33272"/>
    <cellStyle name="汇总 4 3 7" xfId="33273"/>
    <cellStyle name="汇总 4 3 8" xfId="33274"/>
    <cellStyle name="汇总 4 3 9" xfId="33275"/>
    <cellStyle name="汇总 4 4" xfId="33276"/>
    <cellStyle name="汇总 4 4 2" xfId="33277"/>
    <cellStyle name="汇总 4 4 2 2" xfId="33278"/>
    <cellStyle name="计算 6 3 2 3" xfId="33279"/>
    <cellStyle name="汇总 4 4 2 2 2 2" xfId="33280"/>
    <cellStyle name="计算 2 2 9 2 3" xfId="33281"/>
    <cellStyle name="汇总 4 4 2 2 3" xfId="33282"/>
    <cellStyle name="汇总 4 4 2 2 3 2" xfId="33283"/>
    <cellStyle name="汇总 4 4 2 2 4" xfId="33284"/>
    <cellStyle name="汇总 4 4 2 3" xfId="33285"/>
    <cellStyle name="计算 6 3 2 4" xfId="33286"/>
    <cellStyle name="汇总 4 4 2 3 2" xfId="33287"/>
    <cellStyle name="计算 6 3 2 4 2" xfId="33288"/>
    <cellStyle name="汇总 4 4 2 3 3" xfId="33289"/>
    <cellStyle name="计算 6 3 2 5" xfId="33290"/>
    <cellStyle name="注释 2 6 2 3 3 2" xfId="33291"/>
    <cellStyle name="汇总 4 4 2 4" xfId="33292"/>
    <cellStyle name="汇总 4 4 2 4 2" xfId="33293"/>
    <cellStyle name="汇总 4 4 2 5" xfId="33294"/>
    <cellStyle name="计算 6 3 2 6" xfId="33295"/>
    <cellStyle name="汇总 4 4 2 5 2" xfId="33296"/>
    <cellStyle name="汇总 4 4 2 6" xfId="33297"/>
    <cellStyle name="汇总 4 4 2 7" xfId="33298"/>
    <cellStyle name="汇总 4 4 3 2" xfId="33299"/>
    <cellStyle name="计算 6 3 3 3" xfId="33300"/>
    <cellStyle name="汇总 4 4 3 2 2 2" xfId="33301"/>
    <cellStyle name="计算 2 3 9 2 3" xfId="33302"/>
    <cellStyle name="汇总 4 4 3 2 2 3" xfId="33303"/>
    <cellStyle name="计算 2 3 9 2 4" xfId="33304"/>
    <cellStyle name="汇总 4 4 3 2 3" xfId="33305"/>
    <cellStyle name="汇总 4 4 3 2 3 2" xfId="33306"/>
    <cellStyle name="计算 2 3 9 3 3" xfId="33307"/>
    <cellStyle name="汇总 4 4 3 2 4" xfId="33308"/>
    <cellStyle name="汇总 4 4 3 2 5" xfId="33309"/>
    <cellStyle name="汇总 4 4 3 3 2" xfId="33310"/>
    <cellStyle name="计算 6 3 3 4 2" xfId="33311"/>
    <cellStyle name="汇总 4 4 3 3 3" xfId="33312"/>
    <cellStyle name="汇总 4 4 3 7" xfId="33313"/>
    <cellStyle name="汇总 4 4 4 2 2" xfId="33314"/>
    <cellStyle name="汇总 4 4 4 2 2 2" xfId="33315"/>
    <cellStyle name="汇总 4 4 4 2 3" xfId="33316"/>
    <cellStyle name="汇总 4 4 4 3 2" xfId="33317"/>
    <cellStyle name="汇总 4 4 5" xfId="33318"/>
    <cellStyle name="汇总 4 4 6" xfId="33319"/>
    <cellStyle name="汇总 4 4 7" xfId="33320"/>
    <cellStyle name="汇总 4 4 8" xfId="33321"/>
    <cellStyle name="汇总 4 5" xfId="33322"/>
    <cellStyle name="汇总 4 5 2" xfId="33323"/>
    <cellStyle name="汇总 4 5 2 2" xfId="33324"/>
    <cellStyle name="计算 6 4 2 3" xfId="33325"/>
    <cellStyle name="计算 2 2 4 2 2 7" xfId="33326"/>
    <cellStyle name="汇总 4 5 2 2 2 2" xfId="33327"/>
    <cellStyle name="汇总 4 5 2 2 3" xfId="33328"/>
    <cellStyle name="计算 2 2 2 2 3 5 2" xfId="33329"/>
    <cellStyle name="汇总 4 5 2 3" xfId="33330"/>
    <cellStyle name="计算 6 4 2 4" xfId="33331"/>
    <cellStyle name="汇总 4 5 2 3 2" xfId="33332"/>
    <cellStyle name="汇总 4 5 2 4" xfId="33333"/>
    <cellStyle name="汇总 4 5 2 5" xfId="33334"/>
    <cellStyle name="汇总 4 5 3" xfId="33335"/>
    <cellStyle name="汇总 4 5 3 2" xfId="33336"/>
    <cellStyle name="汇总 4 5 3 3" xfId="33337"/>
    <cellStyle name="汇总 4 5 4 2" xfId="33338"/>
    <cellStyle name="汇总 4 5 5" xfId="33339"/>
    <cellStyle name="汇总 4 5 6" xfId="33340"/>
    <cellStyle name="汇总 4 5 7" xfId="33341"/>
    <cellStyle name="汇总 4 6" xfId="33342"/>
    <cellStyle name="汇总 4 6 2" xfId="33343"/>
    <cellStyle name="汇总 4 6 3" xfId="33344"/>
    <cellStyle name="汇总 4 6 4" xfId="33345"/>
    <cellStyle name="汇总 4 6 5" xfId="33346"/>
    <cellStyle name="汇总 4 6 6" xfId="33347"/>
    <cellStyle name="汇总 4 6 7" xfId="33348"/>
    <cellStyle name="汇总 4 7" xfId="33349"/>
    <cellStyle name="汇总 4 7 2" xfId="33350"/>
    <cellStyle name="汇总 4 7 2 2 2" xfId="33351"/>
    <cellStyle name="汇总 4 7 2 3" xfId="33352"/>
    <cellStyle name="汇总 4 7 3" xfId="33353"/>
    <cellStyle name="输出 2 2 5 6 2 2 2" xfId="33354"/>
    <cellStyle name="汇总 4 7 5" xfId="33355"/>
    <cellStyle name="汇总 4 8" xfId="33356"/>
    <cellStyle name="汇总 5 10" xfId="33357"/>
    <cellStyle name="汇总 5 10 2" xfId="33358"/>
    <cellStyle name="汇总 5 11" xfId="33359"/>
    <cellStyle name="汇总 5 12" xfId="33360"/>
    <cellStyle name="汇总 5 2 10" xfId="33361"/>
    <cellStyle name="汇总 5 2 2 2 2 2 2" xfId="33362"/>
    <cellStyle name="汇总 5 2 2 2 2 2 2 2" xfId="33363"/>
    <cellStyle name="计算 2 2 2 7" xfId="33364"/>
    <cellStyle name="汇总 5 2 2 2 2 3 2" xfId="33365"/>
    <cellStyle name="汇总 5 2 2 2 3 2" xfId="33366"/>
    <cellStyle name="解释性文本 2 2 6 3" xfId="33367"/>
    <cellStyle name="汇总 5 2 2 2 3 2 2" xfId="33368"/>
    <cellStyle name="汇总 5 2 2 3 2 2 2" xfId="33369"/>
    <cellStyle name="强调文字颜色 2 5 4" xfId="33370"/>
    <cellStyle name="汇总 5 2 2 3 2 2 2 2" xfId="33371"/>
    <cellStyle name="强调文字颜色 2 5 4 2" xfId="33372"/>
    <cellStyle name="汇总 5 2 2 3 2 3 2" xfId="33373"/>
    <cellStyle name="强调文字颜色 2 6 4" xfId="33374"/>
    <cellStyle name="强调文字颜色 3 5 4" xfId="33375"/>
    <cellStyle name="汇总 5 2 2 3 3 2 2" xfId="33376"/>
    <cellStyle name="汇总 5 2 2 3 3 3" xfId="33377"/>
    <cellStyle name="汇总 5 2 2 3 4 2" xfId="33378"/>
    <cellStyle name="汇总 5 2 2 4" xfId="33379"/>
    <cellStyle name="汇总 5 2 2 4 2 2 2" xfId="33380"/>
    <cellStyle name="汇总 5 2 2 4 3 2" xfId="33381"/>
    <cellStyle name="汇总 5 2 2 4 4" xfId="33382"/>
    <cellStyle name="汇总 5 2 2 4 5" xfId="33383"/>
    <cellStyle name="汇总 5 2 2 6" xfId="33384"/>
    <cellStyle name="强调文字颜色 1 5 2 2 4 2" xfId="33385"/>
    <cellStyle name="警告文本 5 2 3 2 3 2" xfId="33386"/>
    <cellStyle name="汇总 5 2 3 2 2 2 2" xfId="33387"/>
    <cellStyle name="汇总 5 2 3 2 2 2 2 2" xfId="33388"/>
    <cellStyle name="警告文本 5 2 3 2 4" xfId="33389"/>
    <cellStyle name="汇总 5 2 3 2 2 3" xfId="33390"/>
    <cellStyle name="检查单元格 4 5 3 2" xfId="33391"/>
    <cellStyle name="汇总 5 2 3 2 2 3 2" xfId="33392"/>
    <cellStyle name="警告文本 5 2 3 2 5" xfId="33393"/>
    <cellStyle name="汇总 5 2 3 2 2 4" xfId="33394"/>
    <cellStyle name="警告文本 5 2 3 3 3" xfId="33395"/>
    <cellStyle name="汇总 5 2 3 2 3 2" xfId="33396"/>
    <cellStyle name="汇总 5 2 3 2 3 2 2" xfId="33397"/>
    <cellStyle name="警告文本 5 2 3 3 4" xfId="33398"/>
    <cellStyle name="汇总 5 2 3 2 3 3" xfId="33399"/>
    <cellStyle name="汇总 5 2 3 2 4 2" xfId="33400"/>
    <cellStyle name="汇总 5 2 3 3" xfId="33401"/>
    <cellStyle name="警告文本 5 2 4 2 3" xfId="33402"/>
    <cellStyle name="汇总 5 2 3 3 2 2" xfId="33403"/>
    <cellStyle name="汇总 5 2 3 3 2 3" xfId="33404"/>
    <cellStyle name="汇总 5 2 3 3 2 3 2" xfId="33405"/>
    <cellStyle name="汇总 5 2 3 3 2 4" xfId="33406"/>
    <cellStyle name="汇总 5 2 3 3 3 2" xfId="33407"/>
    <cellStyle name="汇总 5 2 3 3 3 2 2" xfId="33408"/>
    <cellStyle name="汇总 5 2 3 3 4" xfId="33409"/>
    <cellStyle name="汇总 5 2 3 3 4 2" xfId="33410"/>
    <cellStyle name="汇总 5 2 3 3 5" xfId="33411"/>
    <cellStyle name="警告文本 5 2 4" xfId="33412"/>
    <cellStyle name="汇总 5 2 3 3 5 2" xfId="33413"/>
    <cellStyle name="汇总 5 2 3 3 7" xfId="33414"/>
    <cellStyle name="汇总 5 2 3 4" xfId="33415"/>
    <cellStyle name="汇总 5 2 3 4 2 3" xfId="33416"/>
    <cellStyle name="汇总 5 2 3 4 3" xfId="33417"/>
    <cellStyle name="汇总 5 2 3 4 4" xfId="33418"/>
    <cellStyle name="汇总 5 2 3 4 5" xfId="33419"/>
    <cellStyle name="汇总 5 2 3 5" xfId="33420"/>
    <cellStyle name="汇总 5 2 3 6" xfId="33421"/>
    <cellStyle name="汇总 5 2 4 2" xfId="33422"/>
    <cellStyle name="汇总 5 2 4 2 2 2" xfId="33423"/>
    <cellStyle name="汇总 5 2 4 2 3" xfId="33424"/>
    <cellStyle name="汇总 5 2 4 2 3 2" xfId="33425"/>
    <cellStyle name="汇总 5 2 4 2 4" xfId="33426"/>
    <cellStyle name="汇总 5 2 4 2 5" xfId="33427"/>
    <cellStyle name="链接单元格 10" xfId="33428"/>
    <cellStyle name="汇总 5 2 4 3" xfId="33429"/>
    <cellStyle name="汇总 5 2 4 3 2" xfId="33430"/>
    <cellStyle name="汇总 5 2 4 3 3" xfId="33431"/>
    <cellStyle name="汇总 5 2 4 4" xfId="33432"/>
    <cellStyle name="汇总 5 2 4 4 2" xfId="33433"/>
    <cellStyle name="汇总 5 2 4 5" xfId="33434"/>
    <cellStyle name="汇总 5 2 4 6" xfId="33435"/>
    <cellStyle name="汇总 5 2 5 2" xfId="33436"/>
    <cellStyle name="汇总 5 2 5 2 2 2" xfId="33437"/>
    <cellStyle name="汇总 5 2 5 2 2 2 2" xfId="33438"/>
    <cellStyle name="汇总 5 2 5 2 2 3" xfId="33439"/>
    <cellStyle name="强调文字颜色 3 2 2 2 2 3 4" xfId="33440"/>
    <cellStyle name="汇总 5 2 5 2 3" xfId="33441"/>
    <cellStyle name="汇总 5 2 5 2 3 2" xfId="33442"/>
    <cellStyle name="汇总 5 2 5 2 5" xfId="33443"/>
    <cellStyle name="汇总 5 2 5 3" xfId="33444"/>
    <cellStyle name="计算 2 6 2 3 2 2" xfId="33445"/>
    <cellStyle name="汇总 5 2 5 3 2" xfId="33446"/>
    <cellStyle name="计算 2 6 2 3 2 2 2" xfId="33447"/>
    <cellStyle name="汇总 5 2 5 3 2 2" xfId="33448"/>
    <cellStyle name="汇总 5 2 5 4" xfId="33449"/>
    <cellStyle name="计算 2 6 2 3 2 3" xfId="33450"/>
    <cellStyle name="汇总 5 2 5 4 2" xfId="33451"/>
    <cellStyle name="注释 2 17" xfId="33452"/>
    <cellStyle name="汇总 5 2 5 6" xfId="33453"/>
    <cellStyle name="汇总 5 2 6 2" xfId="33454"/>
    <cellStyle name="汇总 5 2 6 2 2" xfId="33455"/>
    <cellStyle name="汇总 5 2 6 2 3" xfId="33456"/>
    <cellStyle name="汇总 5 2 6 3" xfId="33457"/>
    <cellStyle name="计算 2 6 2 3 3 2" xfId="33458"/>
    <cellStyle name="汇总 5 2 6 3 2" xfId="33459"/>
    <cellStyle name="汇总 5 2 6 4" xfId="33460"/>
    <cellStyle name="汇总 5 2 6 5" xfId="33461"/>
    <cellStyle name="汇总 5 2 7" xfId="33462"/>
    <cellStyle name="汇总 5 2 7 2" xfId="33463"/>
    <cellStyle name="汇总 5 2 7 2 2" xfId="33464"/>
    <cellStyle name="汇总 5 2 8" xfId="33465"/>
    <cellStyle name="汇总 5 2 9" xfId="33466"/>
    <cellStyle name="汇总 5 3 2 2" xfId="33467"/>
    <cellStyle name="计算 7 2 2 3" xfId="33468"/>
    <cellStyle name="汇总 5 3 2 2 2 2" xfId="33469"/>
    <cellStyle name="汇总 5 3 2 2 2 2 2" xfId="33470"/>
    <cellStyle name="汇总 5 3 2 2 2 3" xfId="33471"/>
    <cellStyle name="汇总 5 3 2 2 3" xfId="33472"/>
    <cellStyle name="汇总 5 3 2 2 3 2" xfId="33473"/>
    <cellStyle name="汇总 5 3 2 2 4" xfId="33474"/>
    <cellStyle name="注释 2 6 3 2 3 2" xfId="33475"/>
    <cellStyle name="汇总 5 3 2 4" xfId="33476"/>
    <cellStyle name="汇总 5 3 2 6" xfId="33477"/>
    <cellStyle name="强调文字颜色 1 5 2 3 4 2" xfId="33478"/>
    <cellStyle name="汇总 5 3 3 2" xfId="33479"/>
    <cellStyle name="汇总 5 3 3 2 2 2" xfId="33480"/>
    <cellStyle name="汇总 5 3 3 2 2 2 2" xfId="33481"/>
    <cellStyle name="汇总 5 3 3 2 2 3" xfId="33482"/>
    <cellStyle name="汇总 5 3 3 2 3" xfId="33483"/>
    <cellStyle name="汇总 5 3 3 2 4" xfId="33484"/>
    <cellStyle name="汇总 5 3 3 3" xfId="33485"/>
    <cellStyle name="汇总 5 3 3 4" xfId="33486"/>
    <cellStyle name="汇总 5 3 3 5" xfId="33487"/>
    <cellStyle name="汇总 5 3 3 6" xfId="33488"/>
    <cellStyle name="汇总 5 3 4" xfId="33489"/>
    <cellStyle name="汇总 5 3 4 2" xfId="33490"/>
    <cellStyle name="汇总 5 3 4 2 2" xfId="33491"/>
    <cellStyle name="汇总 5 3 4 2 3" xfId="33492"/>
    <cellStyle name="汇总 5 3 4 3" xfId="33493"/>
    <cellStyle name="输入 4 2 5" xfId="33494"/>
    <cellStyle name="汇总 5 3 4 3 2" xfId="33495"/>
    <cellStyle name="汇总 5 3 4 4" xfId="33496"/>
    <cellStyle name="汇总 5 3 4 5" xfId="33497"/>
    <cellStyle name="汇总 5 3 5" xfId="33498"/>
    <cellStyle name="汇总 5 3 5 2" xfId="33499"/>
    <cellStyle name="汇总 5 3 5 3" xfId="33500"/>
    <cellStyle name="计算 2 6 2 4 2 2" xfId="33501"/>
    <cellStyle name="汇总 5 3 6" xfId="33502"/>
    <cellStyle name="汇总 5 3 6 2" xfId="33503"/>
    <cellStyle name="汇总 5 3 7" xfId="33504"/>
    <cellStyle name="汇总 5 3 7 2" xfId="33505"/>
    <cellStyle name="汇总 5 3 9" xfId="33506"/>
    <cellStyle name="汇总 5 4 2 2" xfId="33507"/>
    <cellStyle name="计算 7 3 2 3" xfId="33508"/>
    <cellStyle name="汇总 5 4 2 2 2" xfId="33509"/>
    <cellStyle name="汇总 5 4 2 2 4" xfId="33510"/>
    <cellStyle name="汇总 5 4 2 2 5" xfId="33511"/>
    <cellStyle name="汇总 5 4 2 3" xfId="33512"/>
    <cellStyle name="计算 7 3 2 4" xfId="33513"/>
    <cellStyle name="汇总 5 4 2 3 2" xfId="33514"/>
    <cellStyle name="汇总 5 4 2 3 2 2" xfId="33515"/>
    <cellStyle name="汇总 5 4 2 3 3" xfId="33516"/>
    <cellStyle name="注释 2 6 3 3 3 2" xfId="33517"/>
    <cellStyle name="汇总 5 4 2 4" xfId="33518"/>
    <cellStyle name="汇总 5 4 2 4 2" xfId="33519"/>
    <cellStyle name="汇总 5 4 2 5" xfId="33520"/>
    <cellStyle name="汇总 5 4 2 5 2" xfId="33521"/>
    <cellStyle name="汇总 5 4 2 6" xfId="33522"/>
    <cellStyle name="汇总 5 4 3" xfId="33523"/>
    <cellStyle name="汇总 5 4 3 2 4" xfId="33524"/>
    <cellStyle name="汇总 5 4 3 3 2" xfId="33525"/>
    <cellStyle name="汇总 5 4 3 3 2 2" xfId="33526"/>
    <cellStyle name="汇总 5 4 3 3 3" xfId="33527"/>
    <cellStyle name="汇总 5 4 3 4" xfId="33528"/>
    <cellStyle name="汇总 5 4 3 4 2" xfId="33529"/>
    <cellStyle name="汇总 5 4 3 6" xfId="33530"/>
    <cellStyle name="汇总 5 4 4 2 2" xfId="33531"/>
    <cellStyle name="汇总 5 4 4 2 2 2" xfId="33532"/>
    <cellStyle name="汇总 5 4 4 3" xfId="33533"/>
    <cellStyle name="汇总 5 4 4 3 2" xfId="33534"/>
    <cellStyle name="汇总 5 4 4 4" xfId="33535"/>
    <cellStyle name="汇总 5 4 5 2" xfId="33536"/>
    <cellStyle name="汇总 5 4 5 2 2" xfId="33537"/>
    <cellStyle name="汇总 5 4 5 3" xfId="33538"/>
    <cellStyle name="汇总 5 4 7" xfId="33539"/>
    <cellStyle name="汇总 5 4 7 2" xfId="33540"/>
    <cellStyle name="汇总 5 4 8" xfId="33541"/>
    <cellStyle name="汇总 5 5 2 2" xfId="33542"/>
    <cellStyle name="汇总 5 5 2 2 2" xfId="33543"/>
    <cellStyle name="汇总 5 5 2 2 2 2" xfId="33544"/>
    <cellStyle name="汇总 5 5 2 3" xfId="33545"/>
    <cellStyle name="汇总 5 5 2 3 2" xfId="33546"/>
    <cellStyle name="汇总 5 5 2 4" xfId="33547"/>
    <cellStyle name="汇总 5 5 2 5" xfId="33548"/>
    <cellStyle name="汇总 5 5 3" xfId="33549"/>
    <cellStyle name="链接单元格 6 2 2 2" xfId="33550"/>
    <cellStyle name="汇总 5 5 4" xfId="33551"/>
    <cellStyle name="链接单元格 6 2 2 3" xfId="33552"/>
    <cellStyle name="汇总 5 5 4 2" xfId="33553"/>
    <cellStyle name="链接单元格 6 2 2 3 2" xfId="33554"/>
    <cellStyle name="汇总 5 5 5" xfId="33555"/>
    <cellStyle name="链接单元格 6 2 2 4" xfId="33556"/>
    <cellStyle name="汇总 5 5 5 2" xfId="33557"/>
    <cellStyle name="汇总 5 5 7" xfId="33558"/>
    <cellStyle name="汇总 5 6 2" xfId="33559"/>
    <cellStyle name="输出 2 2 2 3 3 2" xfId="33560"/>
    <cellStyle name="汇总 5 6 2 2 2" xfId="33561"/>
    <cellStyle name="输出 2 2 2 3 4" xfId="33562"/>
    <cellStyle name="汇总 5 6 2 3" xfId="33563"/>
    <cellStyle name="输出 2 2 2 3 4 2" xfId="33564"/>
    <cellStyle name="汇总 5 6 2 3 2" xfId="33565"/>
    <cellStyle name="输出 2 2 2 3 5" xfId="33566"/>
    <cellStyle name="汇总 5 6 2 4" xfId="33567"/>
    <cellStyle name="输出 2 2 2 3 6" xfId="33568"/>
    <cellStyle name="汇总 5 6 2 5" xfId="33569"/>
    <cellStyle name="汇总 5 6 3" xfId="33570"/>
    <cellStyle name="链接单元格 6 2 3 2" xfId="33571"/>
    <cellStyle name="输出 2 2 2 4 4" xfId="33572"/>
    <cellStyle name="汇总 5 6 3 3" xfId="33573"/>
    <cellStyle name="输出 2 2 2 5 3" xfId="33574"/>
    <cellStyle name="汇总 5 6 4 2" xfId="33575"/>
    <cellStyle name="汇总 5 6 5" xfId="33576"/>
    <cellStyle name="链接单元格 6 2 3 4" xfId="33577"/>
    <cellStyle name="输出 2 2 2 6 3" xfId="33578"/>
    <cellStyle name="汇总 5 6 5 2" xfId="33579"/>
    <cellStyle name="汇总 5 6 6" xfId="33580"/>
    <cellStyle name="输出 2 10 2 2" xfId="33581"/>
    <cellStyle name="汇总 5 6 7" xfId="33582"/>
    <cellStyle name="汇总 5 7 2" xfId="33583"/>
    <cellStyle name="输出 2 2 3 3 3 2" xfId="33584"/>
    <cellStyle name="汇总 5 7 2 2 2" xfId="33585"/>
    <cellStyle name="汇总 5 7 3" xfId="33586"/>
    <cellStyle name="链接单元格 6 2 4 2" xfId="33587"/>
    <cellStyle name="汇总 5 7 4" xfId="33588"/>
    <cellStyle name="汇总 5 7 5" xfId="33589"/>
    <cellStyle name="汇总 5 8 2" xfId="33590"/>
    <cellStyle name="汇总 5 8 3" xfId="33591"/>
    <cellStyle name="汇总 6 11" xfId="33592"/>
    <cellStyle name="汇总 6 2 2 2" xfId="33593"/>
    <cellStyle name="输入 4 2 3 3 2" xfId="33594"/>
    <cellStyle name="汇总 6 2 2 2 2" xfId="33595"/>
    <cellStyle name="输入 4 2 3 3 2 2" xfId="33596"/>
    <cellStyle name="警告文本 2 2 4 4 2" xfId="33597"/>
    <cellStyle name="汇总 6 2 2 2 3" xfId="33598"/>
    <cellStyle name="输入 4 2 3 3 2 3" xfId="33599"/>
    <cellStyle name="汇总 6 2 2 2 4" xfId="33600"/>
    <cellStyle name="输入 4 2 3 3 2 4" xfId="33601"/>
    <cellStyle name="汇总 6 2 2 2 5" xfId="33602"/>
    <cellStyle name="汇总 6 2 2 3" xfId="33603"/>
    <cellStyle name="输入 4 2 3 3 3" xfId="33604"/>
    <cellStyle name="汇总 6 2 2 3 2" xfId="33605"/>
    <cellStyle name="输入 4 2 3 3 3 2" xfId="33606"/>
    <cellStyle name="汇总 6 2 2 3 3" xfId="33607"/>
    <cellStyle name="汇总 6 2 2 4" xfId="33608"/>
    <cellStyle name="输入 4 2 3 3 4" xfId="33609"/>
    <cellStyle name="汇总 6 2 2 4 2" xfId="33610"/>
    <cellStyle name="输入 4 2 3 3 4 2" xfId="33611"/>
    <cellStyle name="汇总 6 2 3" xfId="33612"/>
    <cellStyle name="输入 4 2 3 4" xfId="33613"/>
    <cellStyle name="汇总 6 2 3 2 5" xfId="33614"/>
    <cellStyle name="汇总 6 2 3 5 2" xfId="33615"/>
    <cellStyle name="汇总 6 2 4" xfId="33616"/>
    <cellStyle name="输入 4 2 3 5" xfId="33617"/>
    <cellStyle name="汇总 6 2 4 2 3" xfId="33618"/>
    <cellStyle name="汇总 6 2 4 3 2" xfId="33619"/>
    <cellStyle name="汇总 6 2 4 4" xfId="33620"/>
    <cellStyle name="计算 5 2 3 2 2 2 2" xfId="33621"/>
    <cellStyle name="汇总 6 2 4 5" xfId="33622"/>
    <cellStyle name="汇总 6 2 6" xfId="33623"/>
    <cellStyle name="强调文字颜色 6 2 4 3" xfId="33624"/>
    <cellStyle name="输入 4 2 3 7" xfId="33625"/>
    <cellStyle name="汇总 6 2 7" xfId="33626"/>
    <cellStyle name="强调文字颜色 6 2 4 4" xfId="33627"/>
    <cellStyle name="输入 4 2 3 8" xfId="33628"/>
    <cellStyle name="汇总 6 2 7 2" xfId="33629"/>
    <cellStyle name="强调文字颜色 6 2 4 4 2" xfId="33630"/>
    <cellStyle name="汇总 6 2 8" xfId="33631"/>
    <cellStyle name="强调文字颜色 6 2 4 5" xfId="33632"/>
    <cellStyle name="汇总 6 3 2" xfId="33633"/>
    <cellStyle name="输入 4 2 4 3" xfId="33634"/>
    <cellStyle name="汇总 6 3 2 2" xfId="33635"/>
    <cellStyle name="输入 4 2 4 3 2" xfId="33636"/>
    <cellStyle name="汇总 6 3 2 2 2" xfId="33637"/>
    <cellStyle name="汇总 6 3 2 2 3" xfId="33638"/>
    <cellStyle name="汇总 6 3 2 2 4" xfId="33639"/>
    <cellStyle name="注释 2 6 4 2 3 2" xfId="33640"/>
    <cellStyle name="汇总 6 3 2 4" xfId="33641"/>
    <cellStyle name="警告文本 2 3 5 4 2" xfId="33642"/>
    <cellStyle name="汇总 6 3 3 2 3" xfId="33643"/>
    <cellStyle name="汇总 6 3 3 2 4" xfId="33644"/>
    <cellStyle name="汇总 6 3 3 2 5" xfId="33645"/>
    <cellStyle name="汇总 6 3 3 3 2" xfId="33646"/>
    <cellStyle name="汇总 6 3 3 3 3" xfId="33647"/>
    <cellStyle name="汇总 6 3 3 4" xfId="33648"/>
    <cellStyle name="汇总 6 3 3 4 2" xfId="33649"/>
    <cellStyle name="汇总 6 3 4" xfId="33650"/>
    <cellStyle name="输入 4 2 4 5" xfId="33651"/>
    <cellStyle name="汇总 6 3 4 2 3" xfId="33652"/>
    <cellStyle name="汇总 6 3 4 3 2" xfId="33653"/>
    <cellStyle name="汇总 6 3 4 4" xfId="33654"/>
    <cellStyle name="汇总 6 3 4 5" xfId="33655"/>
    <cellStyle name="汇总 6 3 6" xfId="33656"/>
    <cellStyle name="强调文字颜色 6 2 5 3" xfId="33657"/>
    <cellStyle name="汇总 6 3 6 2" xfId="33658"/>
    <cellStyle name="强调文字颜色 6 2 5 3 2" xfId="33659"/>
    <cellStyle name="汇总 6 4 2" xfId="33660"/>
    <cellStyle name="输入 4 2 5 3" xfId="33661"/>
    <cellStyle name="汇总 6 4 2 2" xfId="33662"/>
    <cellStyle name="输入 4 2 5 3 2" xfId="33663"/>
    <cellStyle name="汇总 6 4 2 2 2" xfId="33664"/>
    <cellStyle name="汇总 6 4 2 2 3" xfId="33665"/>
    <cellStyle name="汇总 6 4 2 3" xfId="33666"/>
    <cellStyle name="汇总 6 4 2 3 2" xfId="33667"/>
    <cellStyle name="注释 2 6 4 3 3 2" xfId="33668"/>
    <cellStyle name="汇总 6 4 2 4" xfId="33669"/>
    <cellStyle name="汇总 6 4 4 2" xfId="33670"/>
    <cellStyle name="汇总 6 4 5" xfId="33671"/>
    <cellStyle name="强调文字颜色 6 2 6 2" xfId="33672"/>
    <cellStyle name="输入 4 2 5 6" xfId="33673"/>
    <cellStyle name="汇总 6 4 5 2" xfId="33674"/>
    <cellStyle name="强调文字颜色 6 2 6 2 2" xfId="33675"/>
    <cellStyle name="汇总 6 4 7" xfId="33676"/>
    <cellStyle name="强调文字颜色 6 2 6 4" xfId="33677"/>
    <cellStyle name="汇总 6 5 2 2" xfId="33678"/>
    <cellStyle name="汇总 6 5 2 2 2" xfId="33679"/>
    <cellStyle name="计算 2 3 2 6 6" xfId="33680"/>
    <cellStyle name="汇总 6 5 2 2 3" xfId="33681"/>
    <cellStyle name="计算 2 2 4 2 3 5 2" xfId="33682"/>
    <cellStyle name="汇总 6 5 2 3" xfId="33683"/>
    <cellStyle name="汇总 6 5 2 3 2" xfId="33684"/>
    <cellStyle name="汇总 6 5 2 4" xfId="33685"/>
    <cellStyle name="汇总 6 5 2 5" xfId="33686"/>
    <cellStyle name="汇总 6 5 4" xfId="33687"/>
    <cellStyle name="链接单元格 6 3 2 3" xfId="33688"/>
    <cellStyle name="汇总 6 5 4 2" xfId="33689"/>
    <cellStyle name="链接单元格 6 3 2 3 2" xfId="33690"/>
    <cellStyle name="汇总 6 5 5" xfId="33691"/>
    <cellStyle name="强调文字颜色 6 2 7 2" xfId="33692"/>
    <cellStyle name="链接单元格 6 3 2 4" xfId="33693"/>
    <cellStyle name="汇总 6 5 5 2" xfId="33694"/>
    <cellStyle name="强调文字颜色 6 2 7 2 2" xfId="33695"/>
    <cellStyle name="汇总 6 5 7" xfId="33696"/>
    <cellStyle name="强调文字颜色 6 2 7 4" xfId="33697"/>
    <cellStyle name="输出 2 3 2 3 3 2" xfId="33698"/>
    <cellStyle name="汇总 6 6 2 2 2" xfId="33699"/>
    <cellStyle name="汇总 6 6 3" xfId="33700"/>
    <cellStyle name="链接单元格 6 3 3 2" xfId="33701"/>
    <cellStyle name="输出 2 3 2 4 3" xfId="33702"/>
    <cellStyle name="汇总 6 6 3 2" xfId="33703"/>
    <cellStyle name="链接单元格 6 3 3 2 2" xfId="33704"/>
    <cellStyle name="汇总 6 6 4" xfId="33705"/>
    <cellStyle name="链接单元格 6 3 3 3" xfId="33706"/>
    <cellStyle name="汇总 6 6 5" xfId="33707"/>
    <cellStyle name="强调文字颜色 6 2 8 2" xfId="33708"/>
    <cellStyle name="链接单元格 6 3 3 4" xfId="33709"/>
    <cellStyle name="汇总 7 2 2" xfId="33710"/>
    <cellStyle name="输入 4 3 3 3" xfId="33711"/>
    <cellStyle name="汇总 7 2 2 2" xfId="33712"/>
    <cellStyle name="输入 4 3 3 3 2" xfId="33713"/>
    <cellStyle name="汇总 7 2 2 2 2" xfId="33714"/>
    <cellStyle name="汇总 7 2 2 2 3" xfId="33715"/>
    <cellStyle name="汇总 7 2 7" xfId="33716"/>
    <cellStyle name="强调文字颜色 6 3 4 4" xfId="33717"/>
    <cellStyle name="汇总 7 3" xfId="33718"/>
    <cellStyle name="汇总 7 3 2" xfId="33719"/>
    <cellStyle name="输入 4 3 4 3" xfId="33720"/>
    <cellStyle name="汇总 7 3 2 2" xfId="33721"/>
    <cellStyle name="汇总 7 3 2 2 2" xfId="33722"/>
    <cellStyle name="汇总 7 3 2 2 2 2" xfId="33723"/>
    <cellStyle name="汇总 7 3 2 2 3" xfId="33724"/>
    <cellStyle name="汇总 7 3 5 2" xfId="33725"/>
    <cellStyle name="强调文字颜色 6 3 5 2 2" xfId="33726"/>
    <cellStyle name="汇总 7 4" xfId="33727"/>
    <cellStyle name="汇总 7 4 2" xfId="33728"/>
    <cellStyle name="汇总 7 4 2 2" xfId="33729"/>
    <cellStyle name="汇总 7 4 2 2 2" xfId="33730"/>
    <cellStyle name="汇总 7 4 5" xfId="33731"/>
    <cellStyle name="强调文字颜色 6 3 6 2" xfId="33732"/>
    <cellStyle name="计算 2" xfId="33733"/>
    <cellStyle name="计算 2 10" xfId="33734"/>
    <cellStyle name="计算 2 10 2 3 2" xfId="33735"/>
    <cellStyle name="计算 2 10 2 4" xfId="33736"/>
    <cellStyle name="计算 2 10 2 5" xfId="33737"/>
    <cellStyle name="计算 2 10 3 2" xfId="33738"/>
    <cellStyle name="计算 2 10 3 3" xfId="33739"/>
    <cellStyle name="计算 2 10 3 4" xfId="33740"/>
    <cellStyle name="解释性文本 2 2 2 3 2 3" xfId="33741"/>
    <cellStyle name="计算 2 10 4 2" xfId="33742"/>
    <cellStyle name="计算 2 10 5" xfId="33743"/>
    <cellStyle name="计算 2 10 6" xfId="33744"/>
    <cellStyle name="计算 2 11 2 3" xfId="33745"/>
    <cellStyle name="计算 2 11 2 4" xfId="33746"/>
    <cellStyle name="计算 2 11 2 5" xfId="33747"/>
    <cellStyle name="计算 2 11 3 2" xfId="33748"/>
    <cellStyle name="计算 2 11 3 3" xfId="33749"/>
    <cellStyle name="计算 2 11 3 4" xfId="33750"/>
    <cellStyle name="计算 2 11 4" xfId="33751"/>
    <cellStyle name="解释性文本 2 2 2 4 2 3" xfId="33752"/>
    <cellStyle name="计算 2 11 4 2" xfId="33753"/>
    <cellStyle name="计算 2 11 5" xfId="33754"/>
    <cellStyle name="计算 2 11 6" xfId="33755"/>
    <cellStyle name="计算 2 12 3" xfId="33756"/>
    <cellStyle name="计算 2 12 3 2" xfId="33757"/>
    <cellStyle name="计算 2 12 4" xfId="33758"/>
    <cellStyle name="计算 2 12 5" xfId="33759"/>
    <cellStyle name="计算 2 13 2 2" xfId="33760"/>
    <cellStyle name="计算 2 13 2 2 2" xfId="33761"/>
    <cellStyle name="计算 2 13 2 3" xfId="33762"/>
    <cellStyle name="计算 2 13 3" xfId="33763"/>
    <cellStyle name="计算 2 13 3 2" xfId="33764"/>
    <cellStyle name="计算 2 13 4" xfId="33765"/>
    <cellStyle name="计算 2 13 5" xfId="33766"/>
    <cellStyle name="计算 2 14 2 2" xfId="33767"/>
    <cellStyle name="计算 2 14 2 3" xfId="33768"/>
    <cellStyle name="计算 2 14 3" xfId="33769"/>
    <cellStyle name="计算 2 14 3 2" xfId="33770"/>
    <cellStyle name="计算 2 14 4" xfId="33771"/>
    <cellStyle name="计算 2 15" xfId="33772"/>
    <cellStyle name="计算 2 15 2" xfId="33773"/>
    <cellStyle name="计算 2 15 2 2" xfId="33774"/>
    <cellStyle name="计算 2 15 2 2 4" xfId="33775"/>
    <cellStyle name="计算 2 15 2 3" xfId="33776"/>
    <cellStyle name="计算 2 15 2 5" xfId="33777"/>
    <cellStyle name="计算 2 15 3" xfId="33778"/>
    <cellStyle name="计算 2 15 3 2" xfId="33779"/>
    <cellStyle name="计算 2 15 3 4" xfId="33780"/>
    <cellStyle name="计算 2 15 4" xfId="33781"/>
    <cellStyle name="计算 2 2 2 3 3 2 4" xfId="33782"/>
    <cellStyle name="计算 2 15 4 2" xfId="33783"/>
    <cellStyle name="计算 2 16" xfId="33784"/>
    <cellStyle name="计算 2 16 2" xfId="33785"/>
    <cellStyle name="计算 2 16 3" xfId="33786"/>
    <cellStyle name="计算 2 17" xfId="33787"/>
    <cellStyle name="计算 2 17 2" xfId="33788"/>
    <cellStyle name="计算 2 18" xfId="33789"/>
    <cellStyle name="计算 2 2" xfId="33790"/>
    <cellStyle name="计算 2 2 10" xfId="33791"/>
    <cellStyle name="计算 2 2 10 2" xfId="33792"/>
    <cellStyle name="强调文字颜色 4 5 2 2 2 3" xfId="33793"/>
    <cellStyle name="计算 2 2 10 2 2" xfId="33794"/>
    <cellStyle name="强调文字颜色 4 5 2 2 2 3 2" xfId="33795"/>
    <cellStyle name="解释性文本 2 2 2 2 6" xfId="33796"/>
    <cellStyle name="计算 2 2 10 2 3" xfId="33797"/>
    <cellStyle name="计算 2 2 10 2 4" xfId="33798"/>
    <cellStyle name="输出 2 5 2 5 2 2" xfId="33799"/>
    <cellStyle name="计算 2 2 10 3" xfId="33800"/>
    <cellStyle name="强调文字颜色 4 5 2 2 2 4" xfId="33801"/>
    <cellStyle name="计算 2 2 10 3 2" xfId="33802"/>
    <cellStyle name="解释性文本 2 2 2 3 6" xfId="33803"/>
    <cellStyle name="强调文字颜色 5 4 2 3 2 2 2" xfId="33804"/>
    <cellStyle name="计算 2 2 10 4" xfId="33805"/>
    <cellStyle name="强调文字颜色 4 5 2 2 2 5" xfId="33806"/>
    <cellStyle name="链接单元格 4 2 2 3 2 2" xfId="33807"/>
    <cellStyle name="计算 2 2 11" xfId="33808"/>
    <cellStyle name="计算 2 2 11 2" xfId="33809"/>
    <cellStyle name="强调文字颜色 4 5 2 2 3 3" xfId="33810"/>
    <cellStyle name="计算 2 2 11 2 2" xfId="33811"/>
    <cellStyle name="计算 2 2 4 2 4 4" xfId="33812"/>
    <cellStyle name="计算 2 2 11 2 2 2 2" xfId="33813"/>
    <cellStyle name="计算 2 2 11 2 2 3" xfId="33814"/>
    <cellStyle name="计算 2 2 11 2 3" xfId="33815"/>
    <cellStyle name="注释 2 5 2 5 2 3" xfId="33816"/>
    <cellStyle name="计算 2 2 11 2 3 2" xfId="33817"/>
    <cellStyle name="计算 2 2 11 2 4" xfId="33818"/>
    <cellStyle name="输出 2 5 2 6 2 2" xfId="33819"/>
    <cellStyle name="计算 2 2 11 2 5" xfId="33820"/>
    <cellStyle name="输出 2 5 2 6 2 3" xfId="33821"/>
    <cellStyle name="计算 2 2 11 3" xfId="33822"/>
    <cellStyle name="强调文字颜色 4 5 2 2 3 4" xfId="33823"/>
    <cellStyle name="计算 2 2 11 3 2" xfId="33824"/>
    <cellStyle name="计算 2 2 11 3 2 2" xfId="33825"/>
    <cellStyle name="计算 2 2 11 3 3" xfId="33826"/>
    <cellStyle name="计算 2 2 11 3 4" xfId="33827"/>
    <cellStyle name="输出 2 5 2 6 3 2" xfId="33828"/>
    <cellStyle name="计算 2 2 11 4 2" xfId="33829"/>
    <cellStyle name="计算 2 2 11 5" xfId="33830"/>
    <cellStyle name="警告文本 8 2 2" xfId="33831"/>
    <cellStyle name="计算 2 2 11 6" xfId="33832"/>
    <cellStyle name="警告文本 8 2 3" xfId="33833"/>
    <cellStyle name="计算 5 2 7 2" xfId="33834"/>
    <cellStyle name="强调文字颜色 6 3 3 2 2 2" xfId="33835"/>
    <cellStyle name="计算 2 2 12" xfId="33836"/>
    <cellStyle name="计算 2 2 12 2" xfId="33837"/>
    <cellStyle name="计算 2 2 12 2 2" xfId="33838"/>
    <cellStyle name="计算 2 2 12 3" xfId="33839"/>
    <cellStyle name="强调文字颜色 6 3 3 2 2 3" xfId="33840"/>
    <cellStyle name="计算 2 2 13" xfId="33841"/>
    <cellStyle name="计算 2 2 13 2" xfId="33842"/>
    <cellStyle name="计算 2 2 14" xfId="33843"/>
    <cellStyle name="计算 2 2 14 2" xfId="33844"/>
    <cellStyle name="计算 2 2 15" xfId="33845"/>
    <cellStyle name="计算 5 9" xfId="33846"/>
    <cellStyle name="输出 2 3 3 3 6" xfId="33847"/>
    <cellStyle name="计算 2 2 2" xfId="33848"/>
    <cellStyle name="计算 2 2 2 13" xfId="33849"/>
    <cellStyle name="计算 5 9 2" xfId="33850"/>
    <cellStyle name="计算 2 2 2 2" xfId="33851"/>
    <cellStyle name="计算 2 2 2 2 10 2 2" xfId="33852"/>
    <cellStyle name="计算 6 2 2 2 2 2" xfId="33853"/>
    <cellStyle name="计算 2 2 2 2 11 2" xfId="33854"/>
    <cellStyle name="计算 2 2 2 2 12 2" xfId="33855"/>
    <cellStyle name="计算 6 2 2 2 4" xfId="33856"/>
    <cellStyle name="计算 2 2 2 2 13" xfId="33857"/>
    <cellStyle name="计算 2 2 2 2 2" xfId="33858"/>
    <cellStyle name="计算 2 2 2 2 2 2 2" xfId="33859"/>
    <cellStyle name="计算 2 2 2 2 2 2 2 2" xfId="33860"/>
    <cellStyle name="注释 2 2 5 2 2 2 2 2" xfId="33861"/>
    <cellStyle name="计算 2 2 2 2 2 2 2 3" xfId="33862"/>
    <cellStyle name="计算 2 2 2 2 2 2 2 4" xfId="33863"/>
    <cellStyle name="计算 2 2 2 2 2 2 3" xfId="33864"/>
    <cellStyle name="计算 2 2 2 2 2 2 3 2" xfId="33865"/>
    <cellStyle name="计算 2 2 2 2 2 2 4" xfId="33866"/>
    <cellStyle name="计算 2 2 2 2 2 2 5" xfId="33867"/>
    <cellStyle name="解释性文本 3 5 2" xfId="33868"/>
    <cellStyle name="输入 2 10 4 2" xfId="33869"/>
    <cellStyle name="计算 2 2 2 2 2 3" xfId="33870"/>
    <cellStyle name="计算 2 2 2 2 2 3 2" xfId="33871"/>
    <cellStyle name="计算 2 2 2 2 2 3 2 2" xfId="33872"/>
    <cellStyle name="计算 2 2 2 2 2 3 2 3" xfId="33873"/>
    <cellStyle name="计算 2 2 2 2 2 3 2 4" xfId="33874"/>
    <cellStyle name="计算 2 2 2 2 2 3 3" xfId="33875"/>
    <cellStyle name="计算 2 2 2 2 2 3 3 2" xfId="33876"/>
    <cellStyle name="计算 2 2 2 2 2 4" xfId="33877"/>
    <cellStyle name="计算 2 2 2 2 2 4 2 2" xfId="33878"/>
    <cellStyle name="计算 2 2 2 2 2 4 3" xfId="33879"/>
    <cellStyle name="计算 2 2 2 2 2 5 2" xfId="33880"/>
    <cellStyle name="计算 2 2 2 2 2 6 2" xfId="33881"/>
    <cellStyle name="计算 2 2 2 2 2 7" xfId="33882"/>
    <cellStyle name="计算 2 2 2 2 2 8" xfId="33883"/>
    <cellStyle name="计算 2 2 2 2 3 2 2" xfId="33884"/>
    <cellStyle name="计算 2 2 2 2 3 2 2 2" xfId="33885"/>
    <cellStyle name="警告文本 2 2 4 6" xfId="33886"/>
    <cellStyle name="计算 2 2 2 2 3 2 2 2 2" xfId="33887"/>
    <cellStyle name="注释 2 2 5 2 3 2 2 2" xfId="33888"/>
    <cellStyle name="计算 2 2 2 2 3 2 2 3" xfId="33889"/>
    <cellStyle name="计算 2 2 2 2 3 2 2 4" xfId="33890"/>
    <cellStyle name="计算 2 2 2 2 3 2 3" xfId="33891"/>
    <cellStyle name="计算 2 2 2 2 3 2 3 2" xfId="33892"/>
    <cellStyle name="计算 2 2 2 2 3 2 4" xfId="33893"/>
    <cellStyle name="计算 2 2 2 2 3 2 5" xfId="33894"/>
    <cellStyle name="解释性文本 4 5 2" xfId="33895"/>
    <cellStyle name="计算 2 2 2 2 3 3 2" xfId="33896"/>
    <cellStyle name="计算 2 2 2 2 3 3 2 2" xfId="33897"/>
    <cellStyle name="计算 2 2 2 2 3 3 2 2 2" xfId="33898"/>
    <cellStyle name="计算 2 2 2 2 3 3 2 3" xfId="33899"/>
    <cellStyle name="计算 2 2 2 2 3 3 2 4" xfId="33900"/>
    <cellStyle name="计算 2 2 2 2 3 3 3" xfId="33901"/>
    <cellStyle name="计算 2 2 2 2 3 3 3 2" xfId="33902"/>
    <cellStyle name="警告文本 2 3 5 6" xfId="33903"/>
    <cellStyle name="计算 2 2 2 2 3 3 4" xfId="33904"/>
    <cellStyle name="计算 2 2 2 2 3 3 5" xfId="33905"/>
    <cellStyle name="解释性文本 4 6 2" xfId="33906"/>
    <cellStyle name="计算 2 2 2 2 3 4" xfId="33907"/>
    <cellStyle name="计算 2 2 2 2 3 4 2 2" xfId="33908"/>
    <cellStyle name="计算 2 2 2 2 3 4 3" xfId="33909"/>
    <cellStyle name="输入 2 3 2 2 3 2 2 2" xfId="33910"/>
    <cellStyle name="强调文字颜色 1 2 2 2 2" xfId="33911"/>
    <cellStyle name="计算 2 2 2 2 3 4 4" xfId="33912"/>
    <cellStyle name="强调文字颜色 1 2 2 2 3" xfId="33913"/>
    <cellStyle name="计算 2 2 2 2 3 6" xfId="33914"/>
    <cellStyle name="计算 2 2 2 2 3 6 2" xfId="33915"/>
    <cellStyle name="计算 2 2 2 2 3 7" xfId="33916"/>
    <cellStyle name="计算 2 2 2 2 3 8" xfId="33917"/>
    <cellStyle name="输出 2 2 7" xfId="33918"/>
    <cellStyle name="计算 2 2 2 2 4 2 2" xfId="33919"/>
    <cellStyle name="输出 2 2 7 2" xfId="33920"/>
    <cellStyle name="计算 2 2 2 2 4 2 2 2" xfId="33921"/>
    <cellStyle name="输出 2 2 7 2 2" xfId="33922"/>
    <cellStyle name="计算 2 2 2 2 4 2 2 2 2" xfId="33923"/>
    <cellStyle name="计算 2 4 3 2" xfId="33924"/>
    <cellStyle name="输出 2 2 7 3" xfId="33925"/>
    <cellStyle name="计算 2 2 2 2 4 2 2 3" xfId="33926"/>
    <cellStyle name="计算 2 4 3 3" xfId="33927"/>
    <cellStyle name="输出 2 2 7 4" xfId="33928"/>
    <cellStyle name="计算 2 2 2 2 4 2 2 4" xfId="33929"/>
    <cellStyle name="输出 2 2 9" xfId="33930"/>
    <cellStyle name="计算 2 2 2 2 4 2 4" xfId="33931"/>
    <cellStyle name="计算 2 2 2 2 4 2 5" xfId="33932"/>
    <cellStyle name="解释性文本 5 5 2" xfId="33933"/>
    <cellStyle name="计算 2 2 2 2 4 6" xfId="33934"/>
    <cellStyle name="计算 2 2 2 2 4 7" xfId="33935"/>
    <cellStyle name="输出 3 2 7 2" xfId="33936"/>
    <cellStyle name="计算 2 2 2 2 5 2 2 2" xfId="33937"/>
    <cellStyle name="计算 2 2 2 2 5 2 2 2 2" xfId="33938"/>
    <cellStyle name="适中 5 2 3 3 4" xfId="33939"/>
    <cellStyle name="计算 3 4 3 2" xfId="33940"/>
    <cellStyle name="计算 2 2 2 2 5 2 2 3" xfId="33941"/>
    <cellStyle name="计算 3 4 3 3" xfId="33942"/>
    <cellStyle name="计算 2 2 2 2 5 2 2 4" xfId="33943"/>
    <cellStyle name="强调文字颜色 2 5 2 2 2 2 3" xfId="33944"/>
    <cellStyle name="输出 3 2 9" xfId="33945"/>
    <cellStyle name="计算 2 2 2 2 5 2 4" xfId="33946"/>
    <cellStyle name="计算 2 2 2 2 5 2 5" xfId="33947"/>
    <cellStyle name="解释性文本 6 5 2" xfId="33948"/>
    <cellStyle name="计算 2 2 2 2 5 5" xfId="33949"/>
    <cellStyle name="计算 2 8 3 2 2 2" xfId="33950"/>
    <cellStyle name="计算 2 2 2 2 5 6" xfId="33951"/>
    <cellStyle name="计算 2 2 2 2 6 2" xfId="33952"/>
    <cellStyle name="输出 4 2 7" xfId="33953"/>
    <cellStyle name="计算 2 2 2 2 6 2 2" xfId="33954"/>
    <cellStyle name="输出 4 2 7 2" xfId="33955"/>
    <cellStyle name="计算 2 2 2 2 6 2 2 2" xfId="33956"/>
    <cellStyle name="计算 2 2 2 2 6 2 2 2 2" xfId="33957"/>
    <cellStyle name="警告文本 5 3 3" xfId="33958"/>
    <cellStyle name="计算 4 4 3 2" xfId="33959"/>
    <cellStyle name="计算 2 2 2 2 6 2 2 3" xfId="33960"/>
    <cellStyle name="强调文字颜色 2 5 2 2 3 2 2" xfId="33961"/>
    <cellStyle name="输出 4 2 8" xfId="33962"/>
    <cellStyle name="计算 2 2 2 2 6 2 3" xfId="33963"/>
    <cellStyle name="输出 4 2 8 2" xfId="33964"/>
    <cellStyle name="计算 2 2 2 2 6 2 3 2" xfId="33965"/>
    <cellStyle name="检查单元格 3 2 3 2 3 2" xfId="33966"/>
    <cellStyle name="输出 4 2 9" xfId="33967"/>
    <cellStyle name="计算 2 2 2 2 6 2 4" xfId="33968"/>
    <cellStyle name="计算 2 2 2 2 6 2 5" xfId="33969"/>
    <cellStyle name="计算 2 2 2 2 6 4" xfId="33970"/>
    <cellStyle name="计算 2 2 2 2 6 5" xfId="33971"/>
    <cellStyle name="计算 2 2 2 2 6 6" xfId="33972"/>
    <cellStyle name="输出 2 2 2 3 3 4 2" xfId="33973"/>
    <cellStyle name="强调文字颜色 2 3 2 3 2 2" xfId="33974"/>
    <cellStyle name="计算 2 2 2 2 7" xfId="33975"/>
    <cellStyle name="强调文字颜色 2 3 2 3 2 2 2" xfId="33976"/>
    <cellStyle name="计算 2 2 2 2 7 2" xfId="33977"/>
    <cellStyle name="输出 5 2 7" xfId="33978"/>
    <cellStyle name="计算 2 2 2 2 7 2 2" xfId="33979"/>
    <cellStyle name="输出 5 2 7 2" xfId="33980"/>
    <cellStyle name="计算 2 2 2 2 7 2 2 2" xfId="33981"/>
    <cellStyle name="输出 5 2 8" xfId="33982"/>
    <cellStyle name="计算 2 2 2 2 7 2 3" xfId="33983"/>
    <cellStyle name="输出 5 2 9" xfId="33984"/>
    <cellStyle name="计算 2 2 2 2 7 2 4" xfId="33985"/>
    <cellStyle name="强调文字颜色 2 3 2 3 2 2 3" xfId="33986"/>
    <cellStyle name="计算 2 2 2 2 7 3" xfId="33987"/>
    <cellStyle name="链接单元格 2 2 10 2" xfId="33988"/>
    <cellStyle name="计算 2 2 2 2 7 4" xfId="33989"/>
    <cellStyle name="计算 2 2 2 2 7 5" xfId="33990"/>
    <cellStyle name="强调文字颜色 2 3 2 3 2 3" xfId="33991"/>
    <cellStyle name="警告文本 2 2 7 2" xfId="33992"/>
    <cellStyle name="计算 2 2 2 2 8" xfId="33993"/>
    <cellStyle name="强调文字颜色 2 3 2 3 2 3 2" xfId="33994"/>
    <cellStyle name="警告文本 2 2 7 2 2" xfId="33995"/>
    <cellStyle name="计算 2 2 2 2 8 2" xfId="33996"/>
    <cellStyle name="输出 6 2 7" xfId="33997"/>
    <cellStyle name="计算 2 2 2 2 8 2 2" xfId="33998"/>
    <cellStyle name="计算 2 2 2 2 8 2 2 2" xfId="33999"/>
    <cellStyle name="输出 6 2 8" xfId="34000"/>
    <cellStyle name="计算 2 2 2 2 8 2 3" xfId="34001"/>
    <cellStyle name="计算 2 2 2 2 8 2 4" xfId="34002"/>
    <cellStyle name="链接单元格 2 2 11 2" xfId="34003"/>
    <cellStyle name="警告文本 2 2 7 2 3" xfId="34004"/>
    <cellStyle name="计算 2 2 2 2 8 3" xfId="34005"/>
    <cellStyle name="计算 2 2 2 2 8 4" xfId="34006"/>
    <cellStyle name="计算 2 2 2 2 8 5" xfId="34007"/>
    <cellStyle name="计算 2 2 2 2 9 2 2 2" xfId="34008"/>
    <cellStyle name="计算 2 2 2 2 9 2 3" xfId="34009"/>
    <cellStyle name="计算 2 2 2 2 9 2 4" xfId="34010"/>
    <cellStyle name="计算 2 2 2 2 9 4" xfId="34011"/>
    <cellStyle name="计算 2 2 2 2 9 5" xfId="34012"/>
    <cellStyle name="计算 2 2 2 3" xfId="34013"/>
    <cellStyle name="计算 2 2 2 3 2" xfId="34014"/>
    <cellStyle name="计算 2 2 2 3 2 2" xfId="34015"/>
    <cellStyle name="计算 2 2 2 3 2 2 3" xfId="34016"/>
    <cellStyle name="计算 2 2 2 3 2 2 4" xfId="34017"/>
    <cellStyle name="计算 2 2 2 3 2 3" xfId="34018"/>
    <cellStyle name="计算 2 2 2 3 2 4" xfId="34019"/>
    <cellStyle name="计算 2 2 2 3 3 2 2" xfId="34020"/>
    <cellStyle name="计算 2 2 2 3 3 2 3" xfId="34021"/>
    <cellStyle name="计算 2 2 2 3 3 3" xfId="34022"/>
    <cellStyle name="注释 2 5 2 3 2 2 2" xfId="34023"/>
    <cellStyle name="计算 2 2 2 3 3 4" xfId="34024"/>
    <cellStyle name="注释 2 5 2 3 2 2 3" xfId="34025"/>
    <cellStyle name="输入 6 2 3 4 2" xfId="34026"/>
    <cellStyle name="计算 2 2 2 3 3 5" xfId="34027"/>
    <cellStyle name="计算 2 2 2 3 4 2" xfId="34028"/>
    <cellStyle name="计算 2 2 2 3 4 2 2" xfId="34029"/>
    <cellStyle name="计算 2 2 2 3 4 3" xfId="34030"/>
    <cellStyle name="注释 2 5 2 3 2 3 2" xfId="34031"/>
    <cellStyle name="计算 2 2 2 3 4 4" xfId="34032"/>
    <cellStyle name="计算 2 2 2 3 5 2" xfId="34033"/>
    <cellStyle name="计算 2 2 2 3 6" xfId="34034"/>
    <cellStyle name="计算 2 2 2 3 6 2" xfId="34035"/>
    <cellStyle name="强调文字颜色 2 3 2 3 3 2" xfId="34036"/>
    <cellStyle name="计算 2 2 2 3 7" xfId="34037"/>
    <cellStyle name="强调文字颜色 2 3 2 3 3 3" xfId="34038"/>
    <cellStyle name="警告文本 2 2 8 2" xfId="34039"/>
    <cellStyle name="计算 2 2 2 3 8" xfId="34040"/>
    <cellStyle name="强调文字颜色 3 4 2 6 2" xfId="34041"/>
    <cellStyle name="计算 2 2 2 4" xfId="34042"/>
    <cellStyle name="计算 2 2 2 4 2" xfId="34043"/>
    <cellStyle name="计算 2 2 2 4 2 2 3" xfId="34044"/>
    <cellStyle name="计算 2 2 2 4 2 2 4" xfId="34045"/>
    <cellStyle name="计算 2 2 2 4 2 4" xfId="34046"/>
    <cellStyle name="注释 2 2 3 2 6 3" xfId="34047"/>
    <cellStyle name="计算 2 2 2 4 3 2" xfId="34048"/>
    <cellStyle name="计算 2 2 2 4 3 2 2" xfId="34049"/>
    <cellStyle name="计算 2 2 2 4 3 3" xfId="34050"/>
    <cellStyle name="注释 2 2 3 2 7 2" xfId="34051"/>
    <cellStyle name="计算 2 2 2 4 4" xfId="34052"/>
    <cellStyle name="计算 2 2 2 4 4 2" xfId="34053"/>
    <cellStyle name="计算 2 2 2 4 5" xfId="34054"/>
    <cellStyle name="计算 2 2 2 4 5 2" xfId="34055"/>
    <cellStyle name="计算 2 2 2 4 6" xfId="34056"/>
    <cellStyle name="强调文字颜色 2 3 2 3 4 2" xfId="34057"/>
    <cellStyle name="计算 2 2 2 4 7" xfId="34058"/>
    <cellStyle name="计算 2 2 2 5" xfId="34059"/>
    <cellStyle name="计算 2 2 2 5 2" xfId="34060"/>
    <cellStyle name="计算 2 2 2 5 2 2" xfId="34061"/>
    <cellStyle name="计算 2 2 2 5 2 2 2" xfId="34062"/>
    <cellStyle name="解释性文本 2 5 3 2" xfId="34063"/>
    <cellStyle name="计算 2 2 2 5 2 2 4" xfId="34064"/>
    <cellStyle name="强调文字颜色 4 3 2 3 3 3" xfId="34065"/>
    <cellStyle name="计算 2 2 2 5 2 4" xfId="34066"/>
    <cellStyle name="计算 2 2 2 5 3" xfId="34067"/>
    <cellStyle name="计算 2 2 2 5 3 2" xfId="34068"/>
    <cellStyle name="计算 2 2 2 5 3 2 2" xfId="34069"/>
    <cellStyle name="计算 2 2 2 5 3 3" xfId="34070"/>
    <cellStyle name="计算 2 2 2 5 5 2" xfId="34071"/>
    <cellStyle name="计算 2 2 2 6 2" xfId="34072"/>
    <cellStyle name="计算 2 2 2 6 2 2" xfId="34073"/>
    <cellStyle name="链接单元格 2 2 2 4 3" xfId="34074"/>
    <cellStyle name="计算 2 2 2 6 2 2 2" xfId="34075"/>
    <cellStyle name="链接单元格 2 2 2 4 3 2" xfId="34076"/>
    <cellStyle name="链接单元格 2 2 2 4 4" xfId="34077"/>
    <cellStyle name="输入 2 14 4 2" xfId="34078"/>
    <cellStyle name="计算 2 2 2 6 2 3" xfId="34079"/>
    <cellStyle name="计算 2 2 2 6 2 4" xfId="34080"/>
    <cellStyle name="链接单元格 2 2 2 4 5" xfId="34081"/>
    <cellStyle name="计算 2 2 2 6 3" xfId="34082"/>
    <cellStyle name="计算 2 2 2 6 3 2" xfId="34083"/>
    <cellStyle name="链接单元格 2 2 2 5 3" xfId="34084"/>
    <cellStyle name="计算 2 2 2 7 2" xfId="34085"/>
    <cellStyle name="计算 2 2 2 7 2 2" xfId="34086"/>
    <cellStyle name="警告文本 2 2 8 4" xfId="34087"/>
    <cellStyle name="计算 2 2 2 7 2 2 2" xfId="34088"/>
    <cellStyle name="计算 2 2 2 7 3" xfId="34089"/>
    <cellStyle name="计算 2 2 2 7 3 2" xfId="34090"/>
    <cellStyle name="计算 2 2 2 7 4" xfId="34091"/>
    <cellStyle name="计算 2 2 2 8" xfId="34092"/>
    <cellStyle name="计算 2 2 2 8 2" xfId="34093"/>
    <cellStyle name="计算 2 2 2 8 2 2" xfId="34094"/>
    <cellStyle name="计算 2 2 4 2 3 2 5" xfId="34095"/>
    <cellStyle name="计算 2 2 2 8 2 2 2" xfId="34096"/>
    <cellStyle name="计算 2 2 2 8 2 3" xfId="34097"/>
    <cellStyle name="计算 2 2 2 8 3" xfId="34098"/>
    <cellStyle name="计算 2 2 2 8 3 2" xfId="34099"/>
    <cellStyle name="计算 2 2 2 8 4" xfId="34100"/>
    <cellStyle name="计算 2 2 2 8 5" xfId="34101"/>
    <cellStyle name="计算 2 2 2 9" xfId="34102"/>
    <cellStyle name="计算 2 2 2 9 2" xfId="34103"/>
    <cellStyle name="计算 2 2 3 2" xfId="34104"/>
    <cellStyle name="计算 2 2 3 2 2 2 5" xfId="34105"/>
    <cellStyle name="计算 2 2 3 2 2 3 5" xfId="34106"/>
    <cellStyle name="输入 2 2 3 2 4 2 2 2" xfId="34107"/>
    <cellStyle name="计算 2 2 3 2 3 2 5" xfId="34108"/>
    <cellStyle name="计算 2 2 3 2 3 7" xfId="34109"/>
    <cellStyle name="输入 2 2 3 2 4 3 2 2" xfId="34110"/>
    <cellStyle name="计算 2 2 3 2 4 2 5" xfId="34111"/>
    <cellStyle name="计算 2 2 3 2 4 7" xfId="34112"/>
    <cellStyle name="计算 2 2 3 3" xfId="34113"/>
    <cellStyle name="计算 2 2 3 4" xfId="34114"/>
    <cellStyle name="计算 2 2 3 4 2" xfId="34115"/>
    <cellStyle name="计算 2 2 3 4 3" xfId="34116"/>
    <cellStyle name="计算 2 2 3 4 4" xfId="34117"/>
    <cellStyle name="计算 2 2 3 7 2 3" xfId="34118"/>
    <cellStyle name="输出 4 4 2 3 2" xfId="34119"/>
    <cellStyle name="计算 2 2 3 7 2 4" xfId="34120"/>
    <cellStyle name="计算 2 2 3 8 3" xfId="34121"/>
    <cellStyle name="计算 2 2 3 8 4" xfId="34122"/>
    <cellStyle name="计算 2 2 3 9 2" xfId="34123"/>
    <cellStyle name="计算 2 2 4 10 2" xfId="34124"/>
    <cellStyle name="强调文字颜色 1 5 4 4" xfId="34125"/>
    <cellStyle name="计算 2 2 4 2 2" xfId="34126"/>
    <cellStyle name="计算 2 2 4 2 2 2 2" xfId="34127"/>
    <cellStyle name="强调文字颜色 2 3 3 2 3 2" xfId="34128"/>
    <cellStyle name="计算 2 2 4 2 2 2 2 2" xfId="34129"/>
    <cellStyle name="计算 2 2 4 2 2 2 2 3" xfId="34130"/>
    <cellStyle name="计算 2 2 4 2 2 2 2 4" xfId="34131"/>
    <cellStyle name="计算 2 2 4 2 2 2 3" xfId="34132"/>
    <cellStyle name="计算 2 2 4 2 2 2 3 2" xfId="34133"/>
    <cellStyle name="计算 2 2 4 2 2 2 5" xfId="34134"/>
    <cellStyle name="计算 2 2 4 2 2 3" xfId="34135"/>
    <cellStyle name="强调文字颜色 2 3 3 2 4" xfId="34136"/>
    <cellStyle name="警告文本 2 5 3 2" xfId="34137"/>
    <cellStyle name="警告文本 2 5 3 2 2" xfId="34138"/>
    <cellStyle name="计算 2 2 4 2 2 3 2" xfId="34139"/>
    <cellStyle name="计算 2 2 4 2 2 3 2 2" xfId="34140"/>
    <cellStyle name="计算 2 2 4 2 2 3 2 2 2" xfId="34141"/>
    <cellStyle name="计算 2 2 4 2 2 3 2 3" xfId="34142"/>
    <cellStyle name="计算 2 2 4 2 2 3 3" xfId="34143"/>
    <cellStyle name="计算 2 2 4 2 2 3 3 2" xfId="34144"/>
    <cellStyle name="计算 2 2 4 2 2 3 4" xfId="34145"/>
    <cellStyle name="计算 2 2 4 2 2 3 5" xfId="34146"/>
    <cellStyle name="计算 2 2 4 2 2 4 2 2" xfId="34147"/>
    <cellStyle name="计算 2 2 4 2 2 4 3" xfId="34148"/>
    <cellStyle name="计算 2 2 4 2 2 4 4" xfId="34149"/>
    <cellStyle name="计算 2 2 4 2 2 5 2" xfId="34150"/>
    <cellStyle name="计算 2 2 4 2 2 6" xfId="34151"/>
    <cellStyle name="计算 2 2 4 2 3 2" xfId="34152"/>
    <cellStyle name="强调文字颜色 2 3 3 3 3" xfId="34153"/>
    <cellStyle name="计算 2 2 4 2 3 2 2" xfId="34154"/>
    <cellStyle name="计算 2 3 2 3 7" xfId="34155"/>
    <cellStyle name="计算 2 2 4 2 3 2 2 2" xfId="34156"/>
    <cellStyle name="检查单元格 5 2 4 5" xfId="34157"/>
    <cellStyle name="检查单元格 2 2 2 3 3 4" xfId="34158"/>
    <cellStyle name="计算 2 2 4 2 3 2 2 2 2" xfId="34159"/>
    <cellStyle name="计算 2 2 4 2 3 2 2 3" xfId="34160"/>
    <cellStyle name="计算 2 2 4 2 3 2 2 4" xfId="34161"/>
    <cellStyle name="计算 2 2 4 2 3 2 3" xfId="34162"/>
    <cellStyle name="计算 2 3 2 3 8" xfId="34163"/>
    <cellStyle name="计算 2 2 4 2 3 2 3 2" xfId="34164"/>
    <cellStyle name="计算 2 2 4 2 3 2 4" xfId="34165"/>
    <cellStyle name="计算 2 2 4 2 3 3" xfId="34166"/>
    <cellStyle name="强调文字颜色 2 3 3 3 4" xfId="34167"/>
    <cellStyle name="警告文本 2 5 4 2" xfId="34168"/>
    <cellStyle name="计算 2 2 4 2 3 3 2" xfId="34169"/>
    <cellStyle name="计算 2 3 2 4 7" xfId="34170"/>
    <cellStyle name="计算 2 2 4 2 3 3 2 2" xfId="34171"/>
    <cellStyle name="计算 2 2 4 2 3 3 2 3" xfId="34172"/>
    <cellStyle name="计算 2 2 4 2 3 3 3" xfId="34173"/>
    <cellStyle name="计算 2 2 4 2 3 3 3 2" xfId="34174"/>
    <cellStyle name="计算 2 2 4 2 3 3 4" xfId="34175"/>
    <cellStyle name="计算 2 2 4 2 3 3 5" xfId="34176"/>
    <cellStyle name="计算 2 2 4 2 3 4 2 2" xfId="34177"/>
    <cellStyle name="计算 2 2 4 2 3 4 3" xfId="34178"/>
    <cellStyle name="输入 2 3 2 4 3 2 2 2" xfId="34179"/>
    <cellStyle name="强调文字颜色 3 2 2 2 2" xfId="34180"/>
    <cellStyle name="强调文字颜色 3 2 2 2 3" xfId="34181"/>
    <cellStyle name="计算 2 2 4 2 3 4 4" xfId="34182"/>
    <cellStyle name="输入 5 2 3 2 4 2" xfId="34183"/>
    <cellStyle name="计算 2 2 4 2 3 5" xfId="34184"/>
    <cellStyle name="计算 2 2 4 2 3 6" xfId="34185"/>
    <cellStyle name="计算 2 2 4 2 3 7" xfId="34186"/>
    <cellStyle name="计算 2 2 4 2 4" xfId="34187"/>
    <cellStyle name="计算 2 2 4 2 4 2" xfId="34188"/>
    <cellStyle name="计算 2 2 4 2 4 2 2" xfId="34189"/>
    <cellStyle name="计算 2 2 4 2 4 2 2 2" xfId="34190"/>
    <cellStyle name="计算 2 2 4 2 4 2 2 3" xfId="34191"/>
    <cellStyle name="计算 2 2 4 2 4 2 2 4" xfId="34192"/>
    <cellStyle name="计算 2 2 4 2 4 2 3 2" xfId="34193"/>
    <cellStyle name="计算 2 2 4 2 4 2 4" xfId="34194"/>
    <cellStyle name="计算 2 2 4 2 4 2 5" xfId="34195"/>
    <cellStyle name="计算 2 2 4 2 4 3" xfId="34196"/>
    <cellStyle name="计算 2 2 4 2 4 3 2" xfId="34197"/>
    <cellStyle name="计算 2 2 4 2 4 3 2 2" xfId="34198"/>
    <cellStyle name="输入 2 7 6" xfId="34199"/>
    <cellStyle name="计算 2 2 4 2 4 3 2 2 2" xfId="34200"/>
    <cellStyle name="计算 2 2 4 2 4 3 2 3" xfId="34201"/>
    <cellStyle name="计算 2 2 4 2 4 3 2 4" xfId="34202"/>
    <cellStyle name="计算 2 2 4 2 4 3 3" xfId="34203"/>
    <cellStyle name="计算 2 2 4 2 4 3 3 2" xfId="34204"/>
    <cellStyle name="计算 2 2 4 2 4 3 4" xfId="34205"/>
    <cellStyle name="计算 2 2 4 2 4 3 5" xfId="34206"/>
    <cellStyle name="计算 2 2 4 2 4 4 2" xfId="34207"/>
    <cellStyle name="计算 2 2 4 2 4 4 2 2" xfId="34208"/>
    <cellStyle name="解释性文本 3 2 3 2 2 2" xfId="34209"/>
    <cellStyle name="强调文字颜色 3 2 3 2 2" xfId="34210"/>
    <cellStyle name="计算 2 2 4 2 4 4 3" xfId="34211"/>
    <cellStyle name="解释性文本 3 2 3 2 2 3" xfId="34212"/>
    <cellStyle name="强调文字颜色 3 2 3 2 3" xfId="34213"/>
    <cellStyle name="计算 2 2 4 2 4 4 4" xfId="34214"/>
    <cellStyle name="计算 2 3 3 2 2 2" xfId="34215"/>
    <cellStyle name="计算 2 2 4 2 4 5" xfId="34216"/>
    <cellStyle name="计算 2 2 4 2 4 5 2" xfId="34217"/>
    <cellStyle name="计算 2 2 4 2 4 6" xfId="34218"/>
    <cellStyle name="强调文字颜色 1 2 2 3 2 2" xfId="34219"/>
    <cellStyle name="计算 2 2 4 2 4 7" xfId="34220"/>
    <cellStyle name="计算 2 2 4 3 2" xfId="34221"/>
    <cellStyle name="计算 2 2 4 3 2 2 2" xfId="34222"/>
    <cellStyle name="强调文字颜色 2 3 4 2 3 2" xfId="34223"/>
    <cellStyle name="计算 2 2 4 3 2 2 2 2" xfId="34224"/>
    <cellStyle name="计算 2 2 4 3 2 2 3" xfId="34225"/>
    <cellStyle name="计算 2 2 4 3 2 2 4" xfId="34226"/>
    <cellStyle name="计算 2 2 4 3 2 3" xfId="34227"/>
    <cellStyle name="强调文字颜色 2 3 4 2 4" xfId="34228"/>
    <cellStyle name="警告文本 2 6 3 2" xfId="34229"/>
    <cellStyle name="计算 2 2 4 3 2 4" xfId="34230"/>
    <cellStyle name="强调文字颜色 2 3 4 2 5" xfId="34231"/>
    <cellStyle name="警告文本 2 6 3 3" xfId="34232"/>
    <cellStyle name="计算 2 2 4 3 3" xfId="34233"/>
    <cellStyle name="计算 2 2 4 3 3 2" xfId="34234"/>
    <cellStyle name="强调文字颜色 2 3 4 3 3" xfId="34235"/>
    <cellStyle name="计算 2 2 4 3 3 2 2" xfId="34236"/>
    <cellStyle name="计算 2 4 2 3 7" xfId="34237"/>
    <cellStyle name="计算 2 2 4 3 3 3" xfId="34238"/>
    <cellStyle name="强调文字颜色 2 3 4 3 4" xfId="34239"/>
    <cellStyle name="警告文本 2 6 4 2" xfId="34240"/>
    <cellStyle name="计算 2 2 4 3 4" xfId="34241"/>
    <cellStyle name="计算 2 2 4 3 4 2" xfId="34242"/>
    <cellStyle name="计算 2 2 4 4" xfId="34243"/>
    <cellStyle name="计算 2 2 4 4 2" xfId="34244"/>
    <cellStyle name="计算 2 2 4 4 2 2" xfId="34245"/>
    <cellStyle name="强调文字颜色 2 3 5 2 3" xfId="34246"/>
    <cellStyle name="计算 4 3 3" xfId="34247"/>
    <cellStyle name="计算 2 2 4 4 2 2 2" xfId="34248"/>
    <cellStyle name="计算 4 3 4" xfId="34249"/>
    <cellStyle name="计算 2 2 4 4 2 2 3" xfId="34250"/>
    <cellStyle name="计算 4 3 5" xfId="34251"/>
    <cellStyle name="计算 2 2 4 4 2 2 4" xfId="34252"/>
    <cellStyle name="计算 2 2 4 4 2 3" xfId="34253"/>
    <cellStyle name="计算 4 4 3" xfId="34254"/>
    <cellStyle name="计算 2 2 4 4 2 3 2" xfId="34255"/>
    <cellStyle name="计算 2 2 4 4 2 4" xfId="34256"/>
    <cellStyle name="计算 2 2 4 4 3" xfId="34257"/>
    <cellStyle name="计算 2 2 4 4 3 2" xfId="34258"/>
    <cellStyle name="计算 5 3 3" xfId="34259"/>
    <cellStyle name="计算 2 2 4 4 3 2 2" xfId="34260"/>
    <cellStyle name="计算 2 5 2 3 7" xfId="34261"/>
    <cellStyle name="计算 2 2 4 4 3 3" xfId="34262"/>
    <cellStyle name="计算 2 2 4 5 2 3" xfId="34263"/>
    <cellStyle name="计算 2 2 4 5 2 4" xfId="34264"/>
    <cellStyle name="计算 2 2 4 6 2 3" xfId="34265"/>
    <cellStyle name="计算 2 2 4 6 2 4" xfId="34266"/>
    <cellStyle name="计算 2 2 4 6 3 2" xfId="34267"/>
    <cellStyle name="计算 2 2 4 6 4" xfId="34268"/>
    <cellStyle name="强调文字颜色 5 2 2 3 3 3" xfId="34269"/>
    <cellStyle name="计算 2 5 2 11" xfId="34270"/>
    <cellStyle name="计算 2 2 4 7 2 2" xfId="34271"/>
    <cellStyle name="计算 2 2 4 7 2 2 2" xfId="34272"/>
    <cellStyle name="强调文字颜色 1 3 5 3" xfId="34273"/>
    <cellStyle name="计算 2 2 4 7 2 3" xfId="34274"/>
    <cellStyle name="计算 2 2 4 7 2 4" xfId="34275"/>
    <cellStyle name="计算 2 2 4 7 3" xfId="34276"/>
    <cellStyle name="计算 2 2 4 7 3 2" xfId="34277"/>
    <cellStyle name="计算 2 2 4 7 4" xfId="34278"/>
    <cellStyle name="计算 2 2 4 8" xfId="34279"/>
    <cellStyle name="计算 2 2 4 8 2" xfId="34280"/>
    <cellStyle name="计算 2 2 4 8 2 2" xfId="34281"/>
    <cellStyle name="计算 2 2 4 8 3" xfId="34282"/>
    <cellStyle name="计算 2 2 4 8 4" xfId="34283"/>
    <cellStyle name="计算 2 2 4 9" xfId="34284"/>
    <cellStyle name="计算 2 2 4 9 2" xfId="34285"/>
    <cellStyle name="计算 2 2 5" xfId="34286"/>
    <cellStyle name="计算 2 2 5 10" xfId="34287"/>
    <cellStyle name="计算 2 2 5 11" xfId="34288"/>
    <cellStyle name="计算 2 2 5 12" xfId="34289"/>
    <cellStyle name="计算 2 2 5 2" xfId="34290"/>
    <cellStyle name="计算 2 2 5 2 2" xfId="34291"/>
    <cellStyle name="计算 2 2 5 2 2 2 2" xfId="34292"/>
    <cellStyle name="强调文字颜色 2 4 3 2 3 2" xfId="34293"/>
    <cellStyle name="计算 2 2 5 2 2 2 3" xfId="34294"/>
    <cellStyle name="计算 2 2 5 2 2 2 4" xfId="34295"/>
    <cellStyle name="计算 2 2 5 2 2 3" xfId="34296"/>
    <cellStyle name="强调文字颜色 2 4 3 2 4" xfId="34297"/>
    <cellStyle name="适中 4 9" xfId="34298"/>
    <cellStyle name="警告文本 3 5 3 2" xfId="34299"/>
    <cellStyle name="计算 2 2 5 2 2 3 2" xfId="34300"/>
    <cellStyle name="计算 2 2 5 2 2 4" xfId="34301"/>
    <cellStyle name="强调文字颜色 2 4 3 2 5" xfId="34302"/>
    <cellStyle name="计算 2 2 5 2 2 5" xfId="34303"/>
    <cellStyle name="计算 2 2 5 2 3 2" xfId="34304"/>
    <cellStyle name="强调文字颜色 2 4 3 3 3" xfId="34305"/>
    <cellStyle name="计算 2 2 5 2 3 2 2" xfId="34306"/>
    <cellStyle name="计算 2 2 5 2 3 2 2 2" xfId="34307"/>
    <cellStyle name="计算 2 2 5 2 3 2 3" xfId="34308"/>
    <cellStyle name="计算 2 2 5 2 3 2 4" xfId="34309"/>
    <cellStyle name="计算 2 2 5 2 3 3" xfId="34310"/>
    <cellStyle name="强调文字颜色 2 4 3 3 4" xfId="34311"/>
    <cellStyle name="计算 2 2 5 2 3 3 2" xfId="34312"/>
    <cellStyle name="计算 2 2 5 2 3 4" xfId="34313"/>
    <cellStyle name="注释 2 7 4 2 2 2 2" xfId="34314"/>
    <cellStyle name="计算 2 2 5 2 3 5" xfId="34315"/>
    <cellStyle name="计算 2 2 5 2 4 2" xfId="34316"/>
    <cellStyle name="计算 2 2 5 2 4 2 2" xfId="34317"/>
    <cellStyle name="计算 2 2 5 2 4 3" xfId="34318"/>
    <cellStyle name="计算 2 2 5 2 4 4" xfId="34319"/>
    <cellStyle name="计算 2 2 5 3" xfId="34320"/>
    <cellStyle name="计算 2 2 5 3 2" xfId="34321"/>
    <cellStyle name="检查单元格 2 6 2 4" xfId="34322"/>
    <cellStyle name="计算 2 2 5 3 2 2 3" xfId="34323"/>
    <cellStyle name="解释性文本 2 2 3 4 2" xfId="34324"/>
    <cellStyle name="计算 2 2 5 3 2 2 4" xfId="34325"/>
    <cellStyle name="计算 2 2 5 3 2 3" xfId="34326"/>
    <cellStyle name="强调文字颜色 2 4 4 2 4" xfId="34327"/>
    <cellStyle name="计算 2 2 5 3 2 4" xfId="34328"/>
    <cellStyle name="注释 2 2 4 2 2 2 2 2 2" xfId="34329"/>
    <cellStyle name="强调文字颜色 2 4 4 2 5" xfId="34330"/>
    <cellStyle name="计算 2 2 5 3 3" xfId="34331"/>
    <cellStyle name="计算 2 2 5 3 3 2" xfId="34332"/>
    <cellStyle name="强调文字颜色 2 4 4 3 3" xfId="34333"/>
    <cellStyle name="计算 2 2 5 3 3 2 2" xfId="34334"/>
    <cellStyle name="计算 2 2 5 3 3 2 3" xfId="34335"/>
    <cellStyle name="解释性文本 2 2 4 4 2" xfId="34336"/>
    <cellStyle name="计算 2 2 5 3 3 2 4" xfId="34337"/>
    <cellStyle name="计算 2 2 5 3 3 3" xfId="34338"/>
    <cellStyle name="强调文字颜色 2 4 4 3 4" xfId="34339"/>
    <cellStyle name="注释 2 5 2 6 2 2 2" xfId="34340"/>
    <cellStyle name="计算 2 2 5 3 3 4" xfId="34341"/>
    <cellStyle name="计算 2 2 5 3 4" xfId="34342"/>
    <cellStyle name="计算 2 2 5 3 4 2" xfId="34343"/>
    <cellStyle name="计算 2 2 5 3 4 2 2" xfId="34344"/>
    <cellStyle name="计算 2 2 5 3 4 3" xfId="34345"/>
    <cellStyle name="计算 2 2 5 3 4 4" xfId="34346"/>
    <cellStyle name="计算 2 2 5 4" xfId="34347"/>
    <cellStyle name="计算 2 2 5 4 2" xfId="34348"/>
    <cellStyle name="计算 2 2 5 4 2 2" xfId="34349"/>
    <cellStyle name="强调文字颜色 2 4 5 2 3" xfId="34350"/>
    <cellStyle name="计算 2 2 5 4 2 2 2 2" xfId="34351"/>
    <cellStyle name="计算 2 2 5 4 2 3" xfId="34352"/>
    <cellStyle name="计算 2 2 5 4 2 4" xfId="34353"/>
    <cellStyle name="计算 2 2 5 4 3" xfId="34354"/>
    <cellStyle name="计算 2 2 5 4 3 2" xfId="34355"/>
    <cellStyle name="计算 2 2 5 4 3 2 2" xfId="34356"/>
    <cellStyle name="计算 2 2 5 4 3 2 2 2" xfId="34357"/>
    <cellStyle name="计算 2 2 5 4 3 2 3" xfId="34358"/>
    <cellStyle name="计算 2 2 5 4 3 2 4" xfId="34359"/>
    <cellStyle name="计算 2 2 5 4 3 3" xfId="34360"/>
    <cellStyle name="计算 2 2 5 4 3 4" xfId="34361"/>
    <cellStyle name="计算 2 2 5 4 4" xfId="34362"/>
    <cellStyle name="计算 2 2 5 4 4 2" xfId="34363"/>
    <cellStyle name="计算 2 2 5 4 4 3" xfId="34364"/>
    <cellStyle name="计算 2 2 5 4 4 4" xfId="34365"/>
    <cellStyle name="计算 2 2 5 5 2 4" xfId="34366"/>
    <cellStyle name="计算 2 2 5 6 2 2 2" xfId="34367"/>
    <cellStyle name="计算 2 2 5 6 2 3" xfId="34368"/>
    <cellStyle name="计算 2 2 5 6 2 4" xfId="34369"/>
    <cellStyle name="计算 2 2 5 6 3" xfId="34370"/>
    <cellStyle name="计算 2 2 5 6 3 2" xfId="34371"/>
    <cellStyle name="计算 2 2 5 6 4" xfId="34372"/>
    <cellStyle name="计算 2 2 5 7 2" xfId="34373"/>
    <cellStyle name="强调文字颜色 2 2 2 2 3 6" xfId="34374"/>
    <cellStyle name="输入 2 2 4 2 2 2 2 4" xfId="34375"/>
    <cellStyle name="计算 2 2 5 7 2 2" xfId="34376"/>
    <cellStyle name="计算 2 2 5 8" xfId="34377"/>
    <cellStyle name="计算 2 2 5 8 2" xfId="34378"/>
    <cellStyle name="解释性文本 5 3 2 3" xfId="34379"/>
    <cellStyle name="计算 2 2 6 2" xfId="34380"/>
    <cellStyle name="解释性文本 5 3 2 3 2" xfId="34381"/>
    <cellStyle name="计算 2 2 6 2 2" xfId="34382"/>
    <cellStyle name="计算 2 2 6 2 3" xfId="34383"/>
    <cellStyle name="计算 2 2 6 2 3 2" xfId="34384"/>
    <cellStyle name="强调文字颜色 2 5 3 3 3" xfId="34385"/>
    <cellStyle name="计算 2 2 6 2 4" xfId="34386"/>
    <cellStyle name="解释性文本 5 3 2 4" xfId="34387"/>
    <cellStyle name="计算 2 2 6 3" xfId="34388"/>
    <cellStyle name="计算 2 2 6 3 2" xfId="34389"/>
    <cellStyle name="计算 2 2 6 3 3" xfId="34390"/>
    <cellStyle name="计算 2 2 6 3 4" xfId="34391"/>
    <cellStyle name="解释性文本 5 3 3 3" xfId="34392"/>
    <cellStyle name="计算 2 2 7 2" xfId="34393"/>
    <cellStyle name="计算 2 2 7 2 2" xfId="34394"/>
    <cellStyle name="计算 2 2 7 2 2 2 2" xfId="34395"/>
    <cellStyle name="计算 2 2 7 2 3" xfId="34396"/>
    <cellStyle name="输出 2 2 5 4 3 5" xfId="34397"/>
    <cellStyle name="计算 2 2 7 2 3 2" xfId="34398"/>
    <cellStyle name="计算 2 2 7 2 4" xfId="34399"/>
    <cellStyle name="解释性文本 5 3 3 4" xfId="34400"/>
    <cellStyle name="计算 2 2 7 3" xfId="34401"/>
    <cellStyle name="计算 2 2 7 3 2" xfId="34402"/>
    <cellStyle name="输出 4 9" xfId="34403"/>
    <cellStyle name="计算 2 2 7 3 2 2" xfId="34404"/>
    <cellStyle name="计算 2 2 7 3 3" xfId="34405"/>
    <cellStyle name="计算 2 2 7 3 4" xfId="34406"/>
    <cellStyle name="解释性文本 7 2 2 2" xfId="34407"/>
    <cellStyle name="计算 2 2 8" xfId="34408"/>
    <cellStyle name="计算 2 2 8 2" xfId="34409"/>
    <cellStyle name="计算 6 3 2 2 2 2" xfId="34410"/>
    <cellStyle name="计算 2 2 8 2 3" xfId="34411"/>
    <cellStyle name="计算 2 2 8 2 4" xfId="34412"/>
    <cellStyle name="计算 2 2 8 3" xfId="34413"/>
    <cellStyle name="计算 2 2 8 3 2" xfId="34414"/>
    <cellStyle name="解释性文本 7 2 2 3" xfId="34415"/>
    <cellStyle name="计算 2 2 9" xfId="34416"/>
    <cellStyle name="计算 2 2 9 2" xfId="34417"/>
    <cellStyle name="计算 2 2 9 3" xfId="34418"/>
    <cellStyle name="计算 2 3 10" xfId="34419"/>
    <cellStyle name="解释性文本 2 2 2 3 3 2 2" xfId="34420"/>
    <cellStyle name="计算 2 3 11" xfId="34421"/>
    <cellStyle name="计算 6 9" xfId="34422"/>
    <cellStyle name="计算 2 3 2" xfId="34423"/>
    <cellStyle name="计算 2 3 2 10 2" xfId="34424"/>
    <cellStyle name="计算 2 3 2 10 4" xfId="34425"/>
    <cellStyle name="计算 2 3 2 11" xfId="34426"/>
    <cellStyle name="计算 2 3 2 11 2" xfId="34427"/>
    <cellStyle name="计算 2 3 2 12" xfId="34428"/>
    <cellStyle name="计算 2 3 2 12 2" xfId="34429"/>
    <cellStyle name="计算 2 4 2 9 2" xfId="34430"/>
    <cellStyle name="输入 2 2 5 3 5 2" xfId="34431"/>
    <cellStyle name="计算 2 3 2 13" xfId="34432"/>
    <cellStyle name="计算 2 3 2 2" xfId="34433"/>
    <cellStyle name="计算 2 3 2 2 2" xfId="34434"/>
    <cellStyle name="计算 2 3 2 2 2 2 3" xfId="34435"/>
    <cellStyle name="输入 2 2 4 2 3 2 2" xfId="34436"/>
    <cellStyle name="计算 2 3 2 2 2 2 4" xfId="34437"/>
    <cellStyle name="计算 2 3 2 2 2 3 2" xfId="34438"/>
    <cellStyle name="计算 2 3 2 2 2 4" xfId="34439"/>
    <cellStyle name="注释 3 2 3 2" xfId="34440"/>
    <cellStyle name="计算 2 3 2 2 2 5" xfId="34441"/>
    <cellStyle name="计算 2 3 2 2 3 2 2" xfId="34442"/>
    <cellStyle name="计算 2 3 2 2 3 2 2 2" xfId="34443"/>
    <cellStyle name="计算 2 3 2 2 3 2 3" xfId="34444"/>
    <cellStyle name="输入 2 2 4 2 4 2 2" xfId="34445"/>
    <cellStyle name="计算 2 3 2 2 3 2 4" xfId="34446"/>
    <cellStyle name="计算 2 3 2 2 3 4" xfId="34447"/>
    <cellStyle name="计算 2 3 2 2 4 2" xfId="34448"/>
    <cellStyle name="计算 2 3 2 2 4 2 2" xfId="34449"/>
    <cellStyle name="计算 2 3 2 2 4 3" xfId="34450"/>
    <cellStyle name="计算 2 3 2 2 4 4" xfId="34451"/>
    <cellStyle name="强调文字颜色 1 2 2 2 2 3 4" xfId="34452"/>
    <cellStyle name="计算 2 3 2 2 6 2" xfId="34453"/>
    <cellStyle name="强调文字颜色 2 3 3 3 2 2" xfId="34454"/>
    <cellStyle name="计算 2 3 2 2 7" xfId="34455"/>
    <cellStyle name="计算 2 3 2 2 8" xfId="34456"/>
    <cellStyle name="计算 2 3 2 3" xfId="34457"/>
    <cellStyle name="计算 2 3 2 3 2 4" xfId="34458"/>
    <cellStyle name="注释 3 3 3 2" xfId="34459"/>
    <cellStyle name="计算 2 3 2 3 2 5" xfId="34460"/>
    <cellStyle name="计算 2 3 2 3 3" xfId="34461"/>
    <cellStyle name="计算 2 3 2 3 3 2 2" xfId="34462"/>
    <cellStyle name="计算 2 3 2 3 3 2 2 2" xfId="34463"/>
    <cellStyle name="计算 2 3 2 3 3 2 3" xfId="34464"/>
    <cellStyle name="计算 2 3 2 8 2 2" xfId="34465"/>
    <cellStyle name="计算 2 3 2 3 3 2 4" xfId="34466"/>
    <cellStyle name="计算 2 3 2 3 3 4" xfId="34467"/>
    <cellStyle name="注释 3 3 4 2" xfId="34468"/>
    <cellStyle name="计算 2 3 2 3 3 5" xfId="34469"/>
    <cellStyle name="计算 2 3 2 3 4" xfId="34470"/>
    <cellStyle name="输入 2 3 2 10" xfId="34471"/>
    <cellStyle name="计算 2 3 2 3 4 2" xfId="34472"/>
    <cellStyle name="输入 2 3 2 10 2" xfId="34473"/>
    <cellStyle name="计算 2 3 2 3 4 2 2" xfId="34474"/>
    <cellStyle name="输入 2 3 2 11" xfId="34475"/>
    <cellStyle name="计算 2 3 2 3 4 3" xfId="34476"/>
    <cellStyle name="输入 2 3 2 12" xfId="34477"/>
    <cellStyle name="计算 2 3 2 3 4 4" xfId="34478"/>
    <cellStyle name="计算 2 3 2 3 5" xfId="34479"/>
    <cellStyle name="强调文字颜色 1 2 2 2 3 2 4" xfId="34480"/>
    <cellStyle name="计算 2 3 2 3 5 2" xfId="34481"/>
    <cellStyle name="计算 2 3 2 3 6" xfId="34482"/>
    <cellStyle name="强调文字颜色 1 2 2 2 3 3 4" xfId="34483"/>
    <cellStyle name="计算 2 3 2 3 6 2" xfId="34484"/>
    <cellStyle name="计算 2 3 2 4" xfId="34485"/>
    <cellStyle name="计算 2 3 2 4 2" xfId="34486"/>
    <cellStyle name="计算 2 3 2 4 2 2 3" xfId="34487"/>
    <cellStyle name="输入 2 2 4 4 3 2 2" xfId="34488"/>
    <cellStyle name="计算 2 3 2 4 2 2 4" xfId="34489"/>
    <cellStyle name="计算 2 3 2 4 2 4" xfId="34490"/>
    <cellStyle name="注释 3 4 3 2" xfId="34491"/>
    <cellStyle name="计算 2 3 2 4 2 5" xfId="34492"/>
    <cellStyle name="计算 2 3 2 4 3" xfId="34493"/>
    <cellStyle name="计算 2 3 2 4 3 2 2" xfId="34494"/>
    <cellStyle name="计算 2 3 2 4 3 2 2 2" xfId="34495"/>
    <cellStyle name="计算 2 3 2 4 3 2 3" xfId="34496"/>
    <cellStyle name="计算 2 3 2 4 3 2 4" xfId="34497"/>
    <cellStyle name="计算 2 3 2 4 4" xfId="34498"/>
    <cellStyle name="计算 2 3 2 4 4 2" xfId="34499"/>
    <cellStyle name="计算 2 3 2 4 4 2 2" xfId="34500"/>
    <cellStyle name="计算 2 3 2 4 4 3" xfId="34501"/>
    <cellStyle name="计算 2 3 2 4 4 4" xfId="34502"/>
    <cellStyle name="计算 2 3 2 4 5" xfId="34503"/>
    <cellStyle name="计算 2 3 2 4 5 2" xfId="34504"/>
    <cellStyle name="计算 2 3 2 4 6" xfId="34505"/>
    <cellStyle name="计算 2 3 2 5" xfId="34506"/>
    <cellStyle name="计算 2 3 2 5 2" xfId="34507"/>
    <cellStyle name="计算 2 3 2 5 2 2 3" xfId="34508"/>
    <cellStyle name="强调文字颜色 5 3 2 3 3 2" xfId="34509"/>
    <cellStyle name="检查单元格 4 2" xfId="34510"/>
    <cellStyle name="计算 2 3 2 5 2 2 4" xfId="34511"/>
    <cellStyle name="强调文字颜色 5 3 2 3 3 3" xfId="34512"/>
    <cellStyle name="检查单元格 4 3" xfId="34513"/>
    <cellStyle name="计算 2 3 2 5 2 3 2" xfId="34514"/>
    <cellStyle name="计算 2 3 2 5 2 4" xfId="34515"/>
    <cellStyle name="计算 2 3 2 5 3 2 2" xfId="34516"/>
    <cellStyle name="计算 2 3 2 5 3 4" xfId="34517"/>
    <cellStyle name="计算 2 3 2 5 4" xfId="34518"/>
    <cellStyle name="计算 2 3 2 5 4 2" xfId="34519"/>
    <cellStyle name="计算 2 3 2 5 5" xfId="34520"/>
    <cellStyle name="计算 2 3 2 5 6" xfId="34521"/>
    <cellStyle name="计算 2 3 2 6 2" xfId="34522"/>
    <cellStyle name="输出 2 6 2 5" xfId="34523"/>
    <cellStyle name="计算 2 3 2 6 2 2 3" xfId="34524"/>
    <cellStyle name="输出 2 6 2 6" xfId="34525"/>
    <cellStyle name="计算 2 3 2 6 2 2 4" xfId="34526"/>
    <cellStyle name="计算 2 3 2 6 2 4" xfId="34527"/>
    <cellStyle name="计算 2 3 2 6 3" xfId="34528"/>
    <cellStyle name="输出 2 7 2 4" xfId="34529"/>
    <cellStyle name="计算 2 3 2 6 3 2 2" xfId="34530"/>
    <cellStyle name="计算 2 3 2 6 3 4" xfId="34531"/>
    <cellStyle name="计算 2 3 2 6 4 2" xfId="34532"/>
    <cellStyle name="计算 2 3 2 7" xfId="34533"/>
    <cellStyle name="计算 2 3 2 7 2" xfId="34534"/>
    <cellStyle name="输出 5 3 2 3 2" xfId="34535"/>
    <cellStyle name="计算 2 3 2 7 2 4" xfId="34536"/>
    <cellStyle name="计算 2 5 2 5 2 2 2" xfId="34537"/>
    <cellStyle name="计算 2 3 2 7 3" xfId="34538"/>
    <cellStyle name="计算 2 3 2 7 4" xfId="34539"/>
    <cellStyle name="计算 2 3 2 7 5" xfId="34540"/>
    <cellStyle name="计算 2 3 2 8" xfId="34541"/>
    <cellStyle name="计算 2 3 2 8 2" xfId="34542"/>
    <cellStyle name="输出 4 6 2 4" xfId="34543"/>
    <cellStyle name="计算 2 3 2 8 2 2 2" xfId="34544"/>
    <cellStyle name="计算 2 3 2 8 2 3" xfId="34545"/>
    <cellStyle name="输出 5 3 3 3 2" xfId="34546"/>
    <cellStyle name="计算 2 3 2 8 2 4" xfId="34547"/>
    <cellStyle name="计算 2 3 2 8 3" xfId="34548"/>
    <cellStyle name="计算 2 3 2 8 3 2" xfId="34549"/>
    <cellStyle name="计算 2 3 2 8 4" xfId="34550"/>
    <cellStyle name="计算 2 3 2 8 5" xfId="34551"/>
    <cellStyle name="计算 2 3 2 9 2 2" xfId="34552"/>
    <cellStyle name="输出 5 6 2 4" xfId="34553"/>
    <cellStyle name="计算 2 3 2 9 2 2 2" xfId="34554"/>
    <cellStyle name="计算 2 3 2 9 2 3" xfId="34555"/>
    <cellStyle name="计算 2 3 2 9 3" xfId="34556"/>
    <cellStyle name="计算 2 3 2 9 3 2" xfId="34557"/>
    <cellStyle name="计算 2 3 2 9 4" xfId="34558"/>
    <cellStyle name="计算 2 3 2 9 5" xfId="34559"/>
    <cellStyle name="计算 2 3 3" xfId="34560"/>
    <cellStyle name="计算 2 3 3 2" xfId="34561"/>
    <cellStyle name="计算 2 3 3 2 2" xfId="34562"/>
    <cellStyle name="强调文字颜色 3 2 3 2 3 2" xfId="34563"/>
    <cellStyle name="计算 2 3 3 2 2 2 2" xfId="34564"/>
    <cellStyle name="强调文字颜色 3 2 3 2 4" xfId="34565"/>
    <cellStyle name="计算 2 3 3 2 2 3" xfId="34566"/>
    <cellStyle name="强调文字颜色 3 2 3 2 5" xfId="34567"/>
    <cellStyle name="计算 2 3 3 2 2 4" xfId="34568"/>
    <cellStyle name="计算 2 3 3 2 3" xfId="34569"/>
    <cellStyle name="强调文字颜色 3 2 3 3 3" xfId="34570"/>
    <cellStyle name="计算 2 3 3 2 3 2" xfId="34571"/>
    <cellStyle name="计算 2 3 3 2 4" xfId="34572"/>
    <cellStyle name="强调文字颜色 3 2 3 4 3" xfId="34573"/>
    <cellStyle name="计算 2 3 3 2 4 2" xfId="34574"/>
    <cellStyle name="计算 2 3 3 3" xfId="34575"/>
    <cellStyle name="计算 2 3 3 3 2" xfId="34576"/>
    <cellStyle name="强调文字颜色 1 2 2 2 3 6" xfId="34577"/>
    <cellStyle name="适中 3 4 2 5" xfId="34578"/>
    <cellStyle name="强调文字颜色 3 2 4 2 3 2" xfId="34579"/>
    <cellStyle name="计算 2 3 3 3 2 2 2" xfId="34580"/>
    <cellStyle name="强调文字颜色 3 2 4 2 4" xfId="34581"/>
    <cellStyle name="计算 2 3 3 3 2 3" xfId="34582"/>
    <cellStyle name="强调文字颜色 3 2 4 2 5" xfId="34583"/>
    <cellStyle name="计算 2 3 3 3 2 4" xfId="34584"/>
    <cellStyle name="计算 2 3 3 3 3" xfId="34585"/>
    <cellStyle name="计算 2 3 3 3 5" xfId="34586"/>
    <cellStyle name="计算 2 3 3 3 6" xfId="34587"/>
    <cellStyle name="计算 2 3 3 4" xfId="34588"/>
    <cellStyle name="计算 2 3 3 8" xfId="34589"/>
    <cellStyle name="计算 2 3 4" xfId="34590"/>
    <cellStyle name="计算 2 3 4 2" xfId="34591"/>
    <cellStyle name="计算 2 3 4 2 2" xfId="34592"/>
    <cellStyle name="计算 2 3 4 2 3" xfId="34593"/>
    <cellStyle name="计算 2 3 4 2 4" xfId="34594"/>
    <cellStyle name="计算 2 3 4 2 5" xfId="34595"/>
    <cellStyle name="计算 2 3 4 3" xfId="34596"/>
    <cellStyle name="计算 2 3 4 3 2" xfId="34597"/>
    <cellStyle name="计算 2 3 4 3 3" xfId="34598"/>
    <cellStyle name="计算 2 3 4 4" xfId="34599"/>
    <cellStyle name="计算 2 3 5 2" xfId="34600"/>
    <cellStyle name="适中 8 3" xfId="34601"/>
    <cellStyle name="计算 2 3 5 2 2" xfId="34602"/>
    <cellStyle name="计算 2 3 5 2 4" xfId="34603"/>
    <cellStyle name="计算 2 3 5 2 5" xfId="34604"/>
    <cellStyle name="计算 2 3 5 3" xfId="34605"/>
    <cellStyle name="计算 2 3 5 3 2" xfId="34606"/>
    <cellStyle name="计算 2 3 5 3 3" xfId="34607"/>
    <cellStyle name="计算 2 3 5 3 4" xfId="34608"/>
    <cellStyle name="计算 2 3 5 4" xfId="34609"/>
    <cellStyle name="计算 2 3 5 4 2" xfId="34610"/>
    <cellStyle name="计算 2 3 6" xfId="34611"/>
    <cellStyle name="解释性文本 5 4 2 3" xfId="34612"/>
    <cellStyle name="计算 2 3 6 2" xfId="34613"/>
    <cellStyle name="解释性文本 5 4 2 3 2" xfId="34614"/>
    <cellStyle name="计算 2 3 6 2 2" xfId="34615"/>
    <cellStyle name="强调文字颜色 3 5 3 2 3" xfId="34616"/>
    <cellStyle name="计算 2 3 6 2 2 2" xfId="34617"/>
    <cellStyle name="计算 2 3 6 2 3" xfId="34618"/>
    <cellStyle name="计算 2 3 6 2 4" xfId="34619"/>
    <cellStyle name="解释性文本 5 4 2 4" xfId="34620"/>
    <cellStyle name="计算 2 3 6 3" xfId="34621"/>
    <cellStyle name="计算 2 3 6 3 2" xfId="34622"/>
    <cellStyle name="解释性文本 5 4 3 4" xfId="34623"/>
    <cellStyle name="计算 2 3 7 3" xfId="34624"/>
    <cellStyle name="计算 2 3 7 3 2" xfId="34625"/>
    <cellStyle name="计算 2 3 8 2 2" xfId="34626"/>
    <cellStyle name="计算 2 5 2 3 2 5" xfId="34627"/>
    <cellStyle name="计算 2 3 8 2 2 2" xfId="34628"/>
    <cellStyle name="计算 6 3 3 2 2 2" xfId="34629"/>
    <cellStyle name="计算 2 3 8 2 3" xfId="34630"/>
    <cellStyle name="计算 2 3 8 2 4" xfId="34631"/>
    <cellStyle name="计算 2 3 8 3" xfId="34632"/>
    <cellStyle name="计算 2 3 8 3 2" xfId="34633"/>
    <cellStyle name="计算 2 3 9 2 2" xfId="34634"/>
    <cellStyle name="计算 2 3 9 2 5" xfId="34635"/>
    <cellStyle name="注释 2 6 2 3 2" xfId="34636"/>
    <cellStyle name="计算 2 3 9 3 2" xfId="34637"/>
    <cellStyle name="计算 2 3 9 3 4" xfId="34638"/>
    <cellStyle name="计算 2 4 2" xfId="34639"/>
    <cellStyle name="计算 2 4 2 2" xfId="34640"/>
    <cellStyle name="计算 2 4 2 2 2 2 2 2" xfId="34641"/>
    <cellStyle name="计算 2 4 2 2 3 2 3" xfId="34642"/>
    <cellStyle name="计算 2 4 2 2 2 5" xfId="34643"/>
    <cellStyle name="计算 2 4 2 2 3 2 2" xfId="34644"/>
    <cellStyle name="计算 2 4 2 2 3 2 2 2" xfId="34645"/>
    <cellStyle name="计算 2 4 2 3 3 2 3" xfId="34646"/>
    <cellStyle name="计算 2 4 2 2 3 2 4" xfId="34647"/>
    <cellStyle name="计算 2 4 2 2 3 4" xfId="34648"/>
    <cellStyle name="计算 2 4 2 2 3 5" xfId="34649"/>
    <cellStyle name="计算 2 4 2 2 4 2" xfId="34650"/>
    <cellStyle name="计算 2 4 2 2 4 2 2" xfId="34651"/>
    <cellStyle name="计算 2 4 2 2 4 3" xfId="34652"/>
    <cellStyle name="计算 2 4 2 2 4 4" xfId="34653"/>
    <cellStyle name="强调文字颜色 2 3 4 3 2 2" xfId="34654"/>
    <cellStyle name="计算 2 4 2 2 7" xfId="34655"/>
    <cellStyle name="计算 2 4 2 3" xfId="34656"/>
    <cellStyle name="计算 2 4 2 3 2 2" xfId="34657"/>
    <cellStyle name="输出 2 3 10" xfId="34658"/>
    <cellStyle name="计算 2 4 2 3 2 2 2" xfId="34659"/>
    <cellStyle name="输出 2 3 10 2" xfId="34660"/>
    <cellStyle name="计算 2 4 2 3 2 2 3" xfId="34661"/>
    <cellStyle name="计算 2 4 2 3 2 2 4" xfId="34662"/>
    <cellStyle name="计算 2 4 2 3 2 3" xfId="34663"/>
    <cellStyle name="输出 2 3 11" xfId="34664"/>
    <cellStyle name="计算 2 4 2 3 3 2" xfId="34665"/>
    <cellStyle name="计算 2 4 2 3 3 2 2" xfId="34666"/>
    <cellStyle name="计算 2 4 2 3 3 3" xfId="34667"/>
    <cellStyle name="计算 2 4 2 3 3 4" xfId="34668"/>
    <cellStyle name="计算 2 4 2 3 3 5" xfId="34669"/>
    <cellStyle name="计算 2 4 2 3 4" xfId="34670"/>
    <cellStyle name="注释 4 2 10" xfId="34671"/>
    <cellStyle name="计算 2 4 2 3 4 2" xfId="34672"/>
    <cellStyle name="计算 2 4 2 3 4 3" xfId="34673"/>
    <cellStyle name="计算 2 4 2 3 4 4" xfId="34674"/>
    <cellStyle name="计算 2 4 2 3 5" xfId="34675"/>
    <cellStyle name="计算 2 4 2 3 5 2" xfId="34676"/>
    <cellStyle name="计算 2 4 2 3 6" xfId="34677"/>
    <cellStyle name="解释性文本 3 5 3" xfId="34678"/>
    <cellStyle name="计算 2 4 2 4 2 2 2" xfId="34679"/>
    <cellStyle name="解释性文本 3 5 3 2" xfId="34680"/>
    <cellStyle name="强调文字颜色 6 2 3" xfId="34681"/>
    <cellStyle name="计算 2 4 2 4 2 2 2 2" xfId="34682"/>
    <cellStyle name="解释性文本 3 5 4" xfId="34683"/>
    <cellStyle name="计算 2 4 2 4 2 2 3" xfId="34684"/>
    <cellStyle name="解释性文本 3 5 5" xfId="34685"/>
    <cellStyle name="计算 2 4 2 4 2 2 4" xfId="34686"/>
    <cellStyle name="解释性文本 3 6 3" xfId="34687"/>
    <cellStyle name="计算 2 4 2 4 2 3 2" xfId="34688"/>
    <cellStyle name="计算 2 4 2 4 2 4" xfId="34689"/>
    <cellStyle name="计算 2 4 2 4 2 5" xfId="34690"/>
    <cellStyle name="计算 2 4 2 4 3 2" xfId="34691"/>
    <cellStyle name="解释性文本 4 5 3" xfId="34692"/>
    <cellStyle name="计算 2 4 2 4 3 2 2" xfId="34693"/>
    <cellStyle name="解释性文本 4 5 3 2" xfId="34694"/>
    <cellStyle name="计算 2 4 2 4 3 2 2 2" xfId="34695"/>
    <cellStyle name="解释性文本 4 5 4" xfId="34696"/>
    <cellStyle name="计算 2 4 2 4 3 2 3" xfId="34697"/>
    <cellStyle name="解释性文本 4 5 5" xfId="34698"/>
    <cellStyle name="计算 2 4 2 4 3 2 4" xfId="34699"/>
    <cellStyle name="计算 2 4 2 4 3 3" xfId="34700"/>
    <cellStyle name="注释 2 3 2 7 2 2 2" xfId="34701"/>
    <cellStyle name="解释性文本 4 6 3" xfId="34702"/>
    <cellStyle name="计算 2 4 2 4 3 3 2" xfId="34703"/>
    <cellStyle name="计算 2 4 2 4 3 5" xfId="34704"/>
    <cellStyle name="计算 2 4 2 4 4" xfId="34705"/>
    <cellStyle name="计算 2 4 2 4 4 2" xfId="34706"/>
    <cellStyle name="解释性文本 5 5 3" xfId="34707"/>
    <cellStyle name="计算 2 4 2 4 4 2 2" xfId="34708"/>
    <cellStyle name="计算 2 4 2 4 4 3" xfId="34709"/>
    <cellStyle name="计算 2 4 2 4 4 4" xfId="34710"/>
    <cellStyle name="计算 2 4 2 4 5" xfId="34711"/>
    <cellStyle name="计算 2 4 2 4 5 2" xfId="34712"/>
    <cellStyle name="计算 2 4 2 5 2 2 2" xfId="34713"/>
    <cellStyle name="计算 2 4 2 5 2 3" xfId="34714"/>
    <cellStyle name="计算 2 4 2 5 2 4" xfId="34715"/>
    <cellStyle name="计算 2 4 2 5 4" xfId="34716"/>
    <cellStyle name="计算 2 4 2 5 5" xfId="34717"/>
    <cellStyle name="计算 2 4 2 6 2" xfId="34718"/>
    <cellStyle name="计算 2 4 2 6 2 2" xfId="34719"/>
    <cellStyle name="计算 2 4 2 6 2 3" xfId="34720"/>
    <cellStyle name="计算 2 4 2 6 3" xfId="34721"/>
    <cellStyle name="计算 2 4 2 6 3 2" xfId="34722"/>
    <cellStyle name="计算 2 4 2 6 4" xfId="34723"/>
    <cellStyle name="计算 2 4 2 6 5" xfId="34724"/>
    <cellStyle name="计算 2 4 2 7 2 2" xfId="34725"/>
    <cellStyle name="计算 2 4 2 7 3" xfId="34726"/>
    <cellStyle name="计算 2 4 2 7 4" xfId="34727"/>
    <cellStyle name="计算 2 4 3" xfId="34728"/>
    <cellStyle name="计算 2 4 3 2 2" xfId="34729"/>
    <cellStyle name="强调文字颜色 4 2 3 2 3" xfId="34730"/>
    <cellStyle name="输入 2 2 2 6 3" xfId="34731"/>
    <cellStyle name="计算 2 4 3 2 2 2" xfId="34732"/>
    <cellStyle name="强调文字颜色 4 2 3 2 3 2" xfId="34733"/>
    <cellStyle name="输入 2 2 2 6 3 2" xfId="34734"/>
    <cellStyle name="计算 2 4 3 2 2 2 2" xfId="34735"/>
    <cellStyle name="强调文字颜色 4 2 3 2 4" xfId="34736"/>
    <cellStyle name="输入 2 2 2 6 4" xfId="34737"/>
    <cellStyle name="计算 2 4 3 2 2 3" xfId="34738"/>
    <cellStyle name="计算 2 4 3 2 3" xfId="34739"/>
    <cellStyle name="计算 2 4 3 2 4" xfId="34740"/>
    <cellStyle name="计算 2 4 3 3 3" xfId="34741"/>
    <cellStyle name="计算 2 4 4" xfId="34742"/>
    <cellStyle name="强调文字颜色 4 3 3 2 3 2" xfId="34743"/>
    <cellStyle name="输入 2 3 2 6 3 2" xfId="34744"/>
    <cellStyle name="强调文字颜色 5 2 2" xfId="34745"/>
    <cellStyle name="链接单元格 2 2 2 3 3 3" xfId="34746"/>
    <cellStyle name="计算 2 4 4 2 2 2 2" xfId="34747"/>
    <cellStyle name="计算 2 4 4 2 4" xfId="34748"/>
    <cellStyle name="计算 2 4 4 2 5" xfId="34749"/>
    <cellStyle name="计算 2 4 4 3 2" xfId="34750"/>
    <cellStyle name="计算 2 4 4 3 3" xfId="34751"/>
    <cellStyle name="计算 2 4 4 4 2" xfId="34752"/>
    <cellStyle name="计算 2 4 5" xfId="34753"/>
    <cellStyle name="计算 2 4 5 2" xfId="34754"/>
    <cellStyle name="计算 2 4 5 2 2" xfId="34755"/>
    <cellStyle name="解释性文本 2 3 5 6" xfId="34756"/>
    <cellStyle name="计算 2 4 5 2 3" xfId="34757"/>
    <cellStyle name="计算 2 4 5 2 4" xfId="34758"/>
    <cellStyle name="计算 2 4 5 3" xfId="34759"/>
    <cellStyle name="计算 2 4 5 3 2" xfId="34760"/>
    <cellStyle name="计算 2 4 5 4" xfId="34761"/>
    <cellStyle name="计算 2 4 5 5" xfId="34762"/>
    <cellStyle name="适中 4 2 3 2" xfId="34763"/>
    <cellStyle name="解释性文本 5 5 2 3" xfId="34764"/>
    <cellStyle name="计算 2 4 6 2" xfId="34765"/>
    <cellStyle name="计算 2 4 6 2 3" xfId="34766"/>
    <cellStyle name="计算 2 4 6 3" xfId="34767"/>
    <cellStyle name="计算 2 4 6 3 2" xfId="34768"/>
    <cellStyle name="计算 2 4 7 2 4" xfId="34769"/>
    <cellStyle name="计算 2 4 8" xfId="34770"/>
    <cellStyle name="计算 2 4 8 2" xfId="34771"/>
    <cellStyle name="计算 2 4 8 2 2" xfId="34772"/>
    <cellStyle name="计算 2 4 8 3" xfId="34773"/>
    <cellStyle name="计算 2 4 9" xfId="34774"/>
    <cellStyle name="计算 2 4 9 2" xfId="34775"/>
    <cellStyle name="计算 2 5" xfId="34776"/>
    <cellStyle name="计算 2 5 11" xfId="34777"/>
    <cellStyle name="计算 2 5 2" xfId="34778"/>
    <cellStyle name="强调文字颜色 5 2 2 3 3 2" xfId="34779"/>
    <cellStyle name="计算 2 5 2 10" xfId="34780"/>
    <cellStyle name="计算 2 5 2 2 2 2 2" xfId="34781"/>
    <cellStyle name="解释性文本 6 6" xfId="34782"/>
    <cellStyle name="强调文字颜色 6 5 2 5" xfId="34783"/>
    <cellStyle name="计算 2 5 2 2 2 2 2 2" xfId="34784"/>
    <cellStyle name="强调文字颜色 4 2 3 2 2 2 2" xfId="34785"/>
    <cellStyle name="输入 2 2 2 6 2 2 2" xfId="34786"/>
    <cellStyle name="计算 2 5 2 2 2 2 3" xfId="34787"/>
    <cellStyle name="强调文字颜色 4 2 3 2 2 2 3" xfId="34788"/>
    <cellStyle name="计算 2 5 2 2 2 2 4" xfId="34789"/>
    <cellStyle name="计算 2 5 2 2 2 3" xfId="34790"/>
    <cellStyle name="计算 2 5 2 2 2 3 2" xfId="34791"/>
    <cellStyle name="计算 2 5 2 2 2 4" xfId="34792"/>
    <cellStyle name="计算 2 5 2 2 2 5" xfId="34793"/>
    <cellStyle name="计算 2 5 2 2 3 2" xfId="34794"/>
    <cellStyle name="计算 2 5 2 2 3 2 2" xfId="34795"/>
    <cellStyle name="计算 2 5 2 2 3 2 2 2" xfId="34796"/>
    <cellStyle name="强调文字颜色 4 2 3 2 3 2 2" xfId="34797"/>
    <cellStyle name="计算 2 5 2 2 3 2 3" xfId="34798"/>
    <cellStyle name="计算 2 5 2 2 3 2 4" xfId="34799"/>
    <cellStyle name="计算 2 5 2 2 3 3 2" xfId="34800"/>
    <cellStyle name="警告文本 2 6" xfId="34801"/>
    <cellStyle name="计算 2 5 2 2 3 4" xfId="34802"/>
    <cellStyle name="计算 2 5 2 2 3 5" xfId="34803"/>
    <cellStyle name="计算 2 5 2 2 4 2" xfId="34804"/>
    <cellStyle name="计算 2 5 2 2 4 2 2" xfId="34805"/>
    <cellStyle name="计算 2 5 2 2 4 3" xfId="34806"/>
    <cellStyle name="计算 2 5 2 2 4 4" xfId="34807"/>
    <cellStyle name="计算 5 2 3" xfId="34808"/>
    <cellStyle name="计算 2 5 2 2 7" xfId="34809"/>
    <cellStyle name="强调文字颜色 1 5 7 2" xfId="34810"/>
    <cellStyle name="计算 2 5 2 3 2 2" xfId="34811"/>
    <cellStyle name="计算 2 5 2 3 2 2 2" xfId="34812"/>
    <cellStyle name="计算 2 5 2 3 2 2 2 2" xfId="34813"/>
    <cellStyle name="计算 2 5 2 3 2 3" xfId="34814"/>
    <cellStyle name="强调文字颜色 1 5 8" xfId="34815"/>
    <cellStyle name="计算 2 5 2 3 3" xfId="34816"/>
    <cellStyle name="计算 2 5 2 3 3 2" xfId="34817"/>
    <cellStyle name="计算 2 5 2 3 3 2 2" xfId="34818"/>
    <cellStyle name="计算 2 5 2 3 3 2 2 2" xfId="34819"/>
    <cellStyle name="计算 2 5 2 3 3 3" xfId="34820"/>
    <cellStyle name="计算 2 5 2 3 3 3 2" xfId="34821"/>
    <cellStyle name="计算 2 5 2 3 3 4" xfId="34822"/>
    <cellStyle name="计算 2 5 2 3 3 5" xfId="34823"/>
    <cellStyle name="强调文字颜色 1 5 9" xfId="34824"/>
    <cellStyle name="计算 2 5 2 3 4" xfId="34825"/>
    <cellStyle name="输出 2 2 2 5 2 2 2 2" xfId="34826"/>
    <cellStyle name="计算 2 5 2 3 4 2" xfId="34827"/>
    <cellStyle name="计算 2 5 2 3 4 2 2" xfId="34828"/>
    <cellStyle name="计算 2 5 2 3 4 3" xfId="34829"/>
    <cellStyle name="计算 2 5 2 3 4 4" xfId="34830"/>
    <cellStyle name="计算 2 5 2 3 5" xfId="34831"/>
    <cellStyle name="计算 2 5 2 3 5 2" xfId="34832"/>
    <cellStyle name="计算 5 3 2" xfId="34833"/>
    <cellStyle name="计算 2 5 2 3 6" xfId="34834"/>
    <cellStyle name="输出 5 2 2 5" xfId="34835"/>
    <cellStyle name="计算 2 5 2 4 2 4" xfId="34836"/>
    <cellStyle name="输出 5 2 2 6" xfId="34837"/>
    <cellStyle name="计算 2 5 2 4 2 5" xfId="34838"/>
    <cellStyle name="计算 2 5 2 4 3" xfId="34839"/>
    <cellStyle name="输出 5 2 3 3" xfId="34840"/>
    <cellStyle name="计算 2 5 2 4 3 2" xfId="34841"/>
    <cellStyle name="输出 5 2 3 3 2" xfId="34842"/>
    <cellStyle name="计算 2 5 2 4 3 2 2" xfId="34843"/>
    <cellStyle name="输出 5 2 3 3 2 2" xfId="34844"/>
    <cellStyle name="计算 2 5 2 4 3 2 2 2" xfId="34845"/>
    <cellStyle name="注释 2 8 3 3" xfId="34846"/>
    <cellStyle name="输出 5 2 3 3 4" xfId="34847"/>
    <cellStyle name="计算 2 5 2 4 3 2 4" xfId="34848"/>
    <cellStyle name="输出 5 2 3 4 2" xfId="34849"/>
    <cellStyle name="计算 2 5 2 4 3 3 2" xfId="34850"/>
    <cellStyle name="输出 5 2 3 5" xfId="34851"/>
    <cellStyle name="计算 2 5 2 4 3 4" xfId="34852"/>
    <cellStyle name="输出 5 2 3 6" xfId="34853"/>
    <cellStyle name="计算 2 5 2 4 3 5" xfId="34854"/>
    <cellStyle name="计算 2 5 2 4 4" xfId="34855"/>
    <cellStyle name="输出 5 2 4 3" xfId="34856"/>
    <cellStyle name="计算 2 5 2 4 4 2" xfId="34857"/>
    <cellStyle name="输出 5 2 4 3 2" xfId="34858"/>
    <cellStyle name="计算 2 5 2 4 4 2 2" xfId="34859"/>
    <cellStyle name="输出 5 2 4 4" xfId="34860"/>
    <cellStyle name="计算 2 5 2 4 4 3" xfId="34861"/>
    <cellStyle name="输出 5 2 4 5" xfId="34862"/>
    <cellStyle name="计算 2 5 2 4 4 4" xfId="34863"/>
    <cellStyle name="计算 2 5 2 4 5" xfId="34864"/>
    <cellStyle name="输出 5 2 5 3" xfId="34865"/>
    <cellStyle name="计算 2 5 2 4 5 2" xfId="34866"/>
    <cellStyle name="计算 5 4 2" xfId="34867"/>
    <cellStyle name="计算 2 5 2 4 6" xfId="34868"/>
    <cellStyle name="计算 5 4 3" xfId="34869"/>
    <cellStyle name="计算 2 5 2 4 7" xfId="34870"/>
    <cellStyle name="输出 5 3 2 3" xfId="34871"/>
    <cellStyle name="计算 2 5 2 5 2 2" xfId="34872"/>
    <cellStyle name="输出 5 3 2 4" xfId="34873"/>
    <cellStyle name="计算 2 5 2 5 2 3" xfId="34874"/>
    <cellStyle name="输出 5 3 2 5" xfId="34875"/>
    <cellStyle name="计算 2 5 2 5 2 4" xfId="34876"/>
    <cellStyle name="输出 5 3 3 3" xfId="34877"/>
    <cellStyle name="计算 2 5 2 5 3 2" xfId="34878"/>
    <cellStyle name="计算 2 5 2 5 4" xfId="34879"/>
    <cellStyle name="计算 2 5 2 5 5" xfId="34880"/>
    <cellStyle name="计算 2 5 2 6 2" xfId="34881"/>
    <cellStyle name="输出 5 4 2 3" xfId="34882"/>
    <cellStyle name="计算 2 5 2 6 2 2" xfId="34883"/>
    <cellStyle name="输出 5 4 2 3 2" xfId="34884"/>
    <cellStyle name="计算 2 5 2 6 2 2 2" xfId="34885"/>
    <cellStyle name="输出 5 4 2 4" xfId="34886"/>
    <cellStyle name="计算 2 5 2 6 2 3" xfId="34887"/>
    <cellStyle name="输出 5 4 2 5" xfId="34888"/>
    <cellStyle name="计算 2 5 2 6 2 4" xfId="34889"/>
    <cellStyle name="输出 5 4 3 3" xfId="34890"/>
    <cellStyle name="计算 2 5 2 6 3 2" xfId="34891"/>
    <cellStyle name="计算 2 5 2 6 4" xfId="34892"/>
    <cellStyle name="计算 2 5 2 6 5" xfId="34893"/>
    <cellStyle name="输出 5 5 2 3" xfId="34894"/>
    <cellStyle name="计算 2 5 2 7 2 2" xfId="34895"/>
    <cellStyle name="计算 2 5 2 7 3" xfId="34896"/>
    <cellStyle name="计算 2 5 2 7 4" xfId="34897"/>
    <cellStyle name="计算 2 5 2 8 2" xfId="34898"/>
    <cellStyle name="计算 2 5 2 9" xfId="34899"/>
    <cellStyle name="计算 2 5 2 9 2" xfId="34900"/>
    <cellStyle name="计算 2 5 3" xfId="34901"/>
    <cellStyle name="强调文字颜色 5 2 3 2 3 2" xfId="34902"/>
    <cellStyle name="计算 2 5 3 2 2 2 2" xfId="34903"/>
    <cellStyle name="链接单元格 2 5 2 5" xfId="34904"/>
    <cellStyle name="强调文字颜色 5 2 3 2 4" xfId="34905"/>
    <cellStyle name="计算 2 5 3 2 2 3" xfId="34906"/>
    <cellStyle name="强调文字颜色 5 2 3 2 5" xfId="34907"/>
    <cellStyle name="计算 2 5 3 2 2 4" xfId="34908"/>
    <cellStyle name="链接单元格 2 5 3 4" xfId="34909"/>
    <cellStyle name="强调文字颜色 5 2 3 3 3" xfId="34910"/>
    <cellStyle name="计算 2 5 3 2 3 2" xfId="34911"/>
    <cellStyle name="强调文字颜色 2 5 8" xfId="34912"/>
    <cellStyle name="计算 2 5 3 3 3" xfId="34913"/>
    <cellStyle name="计算 2 5 4" xfId="34914"/>
    <cellStyle name="计算 2 5 4 2 2 2 2" xfId="34915"/>
    <cellStyle name="输出 2 5 2 5" xfId="34916"/>
    <cellStyle name="强调文字颜色 5 3 3 2 3 2" xfId="34917"/>
    <cellStyle name="输出 2 5 2 4 3 5" xfId="34918"/>
    <cellStyle name="强调文字颜色 5 3 3 3 3" xfId="34919"/>
    <cellStyle name="计算 2 5 4 2 3 2" xfId="34920"/>
    <cellStyle name="计算 2 5 4 2 5" xfId="34921"/>
    <cellStyle name="计算 2 5 4 3 3" xfId="34922"/>
    <cellStyle name="计算 2 5 4 3 4" xfId="34923"/>
    <cellStyle name="计算 2 5 4 4 2" xfId="34924"/>
    <cellStyle name="输入 2 2 6 5 2" xfId="34925"/>
    <cellStyle name="链接单元格 4 3 2 3 2" xfId="34926"/>
    <cellStyle name="计算 2 5 4 6" xfId="34927"/>
    <cellStyle name="计算 2 5 5" xfId="34928"/>
    <cellStyle name="计算 2 5 5 2 2" xfId="34929"/>
    <cellStyle name="强调文字颜色 5 4 3 2 3" xfId="34930"/>
    <cellStyle name="计算 2 5 5 2 2 2" xfId="34931"/>
    <cellStyle name="计算 2 5 5 2 3" xfId="34932"/>
    <cellStyle name="计算 2 5 5 2 4" xfId="34933"/>
    <cellStyle name="计算 2 5 5 3 2" xfId="34934"/>
    <cellStyle name="计算 2 5 6" xfId="34935"/>
    <cellStyle name="计算 2 5 6 2 2" xfId="34936"/>
    <cellStyle name="强调文字颜色 5 5 3 2 3" xfId="34937"/>
    <cellStyle name="计算 2 5 6 2 2 2" xfId="34938"/>
    <cellStyle name="计算 2 5 6 2 3" xfId="34939"/>
    <cellStyle name="计算 2 5 6 3 2" xfId="34940"/>
    <cellStyle name="计算 2 5 7" xfId="34941"/>
    <cellStyle name="计算 2 5 7 2" xfId="34942"/>
    <cellStyle name="计算 2 5 7 2 2" xfId="34943"/>
    <cellStyle name="适中 2 2 6 5" xfId="34944"/>
    <cellStyle name="计算 2 5 7 2 3" xfId="34945"/>
    <cellStyle name="输出 2 3 2 2 2 2 2" xfId="34946"/>
    <cellStyle name="计算 2 5 7 2 4" xfId="34947"/>
    <cellStyle name="计算 2 5 7 3" xfId="34948"/>
    <cellStyle name="计算 2 5 7 3 2" xfId="34949"/>
    <cellStyle name="计算 2 5 8" xfId="34950"/>
    <cellStyle name="计算 2 5 8 2" xfId="34951"/>
    <cellStyle name="注释 2 2 3 6" xfId="34952"/>
    <cellStyle name="计算 2 5 8 2 2" xfId="34953"/>
    <cellStyle name="计算 2 5 8 3" xfId="34954"/>
    <cellStyle name="计算 2 5 9" xfId="34955"/>
    <cellStyle name="计算 2 5 9 2" xfId="34956"/>
    <cellStyle name="计算 2 6" xfId="34957"/>
    <cellStyle name="计算 2 6 10" xfId="34958"/>
    <cellStyle name="计算 2 6 11" xfId="34959"/>
    <cellStyle name="计算 2 6 12" xfId="34960"/>
    <cellStyle name="计算 2 6 2" xfId="34961"/>
    <cellStyle name="计算 2 6 2 2 2 2" xfId="34962"/>
    <cellStyle name="计算 2 6 2 2 2 2 2" xfId="34963"/>
    <cellStyle name="计算 2 6 2 2 2 3" xfId="34964"/>
    <cellStyle name="计算 2 6 2 2 3 2" xfId="34965"/>
    <cellStyle name="计算 2 6 2 3 3" xfId="34966"/>
    <cellStyle name="计算 2 6 2 4 3" xfId="34967"/>
    <cellStyle name="强调文字颜色 6 2 3 2 3 2" xfId="34968"/>
    <cellStyle name="计算 2 6 3 2 2 2 2" xfId="34969"/>
    <cellStyle name="强调文字颜色 6 2 3 2 4" xfId="34970"/>
    <cellStyle name="计算 2 6 3 2 2 3" xfId="34971"/>
    <cellStyle name="强调文字颜色 6 2 3 2 5" xfId="34972"/>
    <cellStyle name="计算 2 6 3 2 2 4" xfId="34973"/>
    <cellStyle name="强调文字颜色 6 2 3 3 3" xfId="34974"/>
    <cellStyle name="计算 2 6 3 2 3 2" xfId="34975"/>
    <cellStyle name="强调文字颜色 6 2 4 2 3 2" xfId="34976"/>
    <cellStyle name="计算 2 6 3 3 2 2 2" xfId="34977"/>
    <cellStyle name="强调文字颜色 6 2 4 2 4" xfId="34978"/>
    <cellStyle name="计算 2 6 3 3 2 3" xfId="34979"/>
    <cellStyle name="计算 2 6 3 3 3" xfId="34980"/>
    <cellStyle name="计算 2 6 3 3 4" xfId="34981"/>
    <cellStyle name="计算 2 6 3 3 5" xfId="34982"/>
    <cellStyle name="计算 2 6 3 4 3" xfId="34983"/>
    <cellStyle name="计算 2 6 3 4 4" xfId="34984"/>
    <cellStyle name="计算 2 6 3 7" xfId="34985"/>
    <cellStyle name="强调文字颜色 6 3 3 2 3 2" xfId="34986"/>
    <cellStyle name="计算 2 6 4 2 2 2 2" xfId="34987"/>
    <cellStyle name="强调文字颜色 6 3 3 3 3" xfId="34988"/>
    <cellStyle name="计算 2 6 4 2 3 2" xfId="34989"/>
    <cellStyle name="强调文字颜色 6 3 4 2 3 2" xfId="34990"/>
    <cellStyle name="计算 2 6 4 3 2 2 2" xfId="34991"/>
    <cellStyle name="计算 2 6 4 3 3" xfId="34992"/>
    <cellStyle name="计算 2 6 4 3 4" xfId="34993"/>
    <cellStyle name="计算 2 6 4 3 5" xfId="34994"/>
    <cellStyle name="强调文字颜色 6 3 5 2 3" xfId="34995"/>
    <cellStyle name="计算 2 6 4 4 2 2" xfId="34996"/>
    <cellStyle name="计算 2 6 4 4 3" xfId="34997"/>
    <cellStyle name="计算 2 6 4 4 4" xfId="34998"/>
    <cellStyle name="计算 2 6 4 5 2" xfId="34999"/>
    <cellStyle name="计算 2 6 4 7" xfId="35000"/>
    <cellStyle name="强调文字颜色 6 4 3 2 3" xfId="35001"/>
    <cellStyle name="计算 2 6 5 2 2 2" xfId="35002"/>
    <cellStyle name="计算 2 6 5 2 3" xfId="35003"/>
    <cellStyle name="计算 2 6 5 2 4" xfId="35004"/>
    <cellStyle name="计算 2 6 5 3 2" xfId="35005"/>
    <cellStyle name="强调文字颜色 3 2 5 2 3 2" xfId="35006"/>
    <cellStyle name="计算 2 6 5 5" xfId="35007"/>
    <cellStyle name="计算 2 6 6" xfId="35008"/>
    <cellStyle name="解释性文本 7 3 3" xfId="35009"/>
    <cellStyle name="强调文字颜色 6 5 3 2 3" xfId="35010"/>
    <cellStyle name="计算 2 6 6 2 2 2" xfId="35011"/>
    <cellStyle name="计算 2 6 6 2 3" xfId="35012"/>
    <cellStyle name="计算 2 6 6 2 4" xfId="35013"/>
    <cellStyle name="警告文本 8" xfId="35014"/>
    <cellStyle name="计算 2 6 6 3 2" xfId="35015"/>
    <cellStyle name="计算 2 6 8" xfId="35016"/>
    <cellStyle name="计算 2 6 8 2" xfId="35017"/>
    <cellStyle name="警告文本 3 2 2 2 3 2" xfId="35018"/>
    <cellStyle name="计算 2 7" xfId="35019"/>
    <cellStyle name="计算 2 7 10" xfId="35020"/>
    <cellStyle name="计算 2 7 11" xfId="35021"/>
    <cellStyle name="计算 2 7 2" xfId="35022"/>
    <cellStyle name="计算 2 7 3 6" xfId="35023"/>
    <cellStyle name="计算 2 7 3 7" xfId="35024"/>
    <cellStyle name="计算 2 7 4" xfId="35025"/>
    <cellStyle name="计算 2 7 5 5" xfId="35026"/>
    <cellStyle name="输出 2 2 3 4 2 2 3" xfId="35027"/>
    <cellStyle name="计算 2 7 6" xfId="35028"/>
    <cellStyle name="输出 2 2 3 4 2 2 4" xfId="35029"/>
    <cellStyle name="计算 2 7 7" xfId="35030"/>
    <cellStyle name="计算 2 7 8" xfId="35031"/>
    <cellStyle name="计算 2 7 8 2" xfId="35032"/>
    <cellStyle name="计算 2 8" xfId="35033"/>
    <cellStyle name="计算 2 8 2" xfId="35034"/>
    <cellStyle name="计算 2 8 3" xfId="35035"/>
    <cellStyle name="计算 2 8 3 2 3" xfId="35036"/>
    <cellStyle name="强调文字颜色 4 3 2 6 2" xfId="35037"/>
    <cellStyle name="强调文字颜色 2 5 2 5 2 2" xfId="35038"/>
    <cellStyle name="计算 2 8 3 2 4" xfId="35039"/>
    <cellStyle name="计算 2 8 3 5" xfId="35040"/>
    <cellStyle name="计算 2 8 4" xfId="35041"/>
    <cellStyle name="计算 2 8 6" xfId="35042"/>
    <cellStyle name="计算 2 8 7" xfId="35043"/>
    <cellStyle name="计算 2 8 8" xfId="35044"/>
    <cellStyle name="注释 3 2 6 3" xfId="35045"/>
    <cellStyle name="计算 2 9 3 2 2 2" xfId="35046"/>
    <cellStyle name="计算 2 9 3 2 3" xfId="35047"/>
    <cellStyle name="强调文字颜色 4 4 2 6 2" xfId="35048"/>
    <cellStyle name="计算 2 9 3 2 4" xfId="35049"/>
    <cellStyle name="计算 2 9 3 5" xfId="35050"/>
    <cellStyle name="强调文字颜色 1 5 2 3 2 2 3" xfId="35051"/>
    <cellStyle name="计算 2 9 4" xfId="35052"/>
    <cellStyle name="强调文字颜色 2 4 3 2 2 3" xfId="35053"/>
    <cellStyle name="计算 2 9 6" xfId="35054"/>
    <cellStyle name="输出 2 5 10 2" xfId="35055"/>
    <cellStyle name="计算 3" xfId="35056"/>
    <cellStyle name="计算 3 2" xfId="35057"/>
    <cellStyle name="计算 3 2 10" xfId="35058"/>
    <cellStyle name="计算 3 2 2 2 2 2" xfId="35059"/>
    <cellStyle name="计算 3 2 2 2 2 2 2" xfId="35060"/>
    <cellStyle name="强调文字颜色 3 5 2 6 2" xfId="35061"/>
    <cellStyle name="计算 3 2 2 4" xfId="35062"/>
    <cellStyle name="计算 3 2 2 5" xfId="35063"/>
    <cellStyle name="计算 3 2 2 6" xfId="35064"/>
    <cellStyle name="输入 2 3 3 3 3" xfId="35065"/>
    <cellStyle name="解释性文本 2 2 6 3 2" xfId="35066"/>
    <cellStyle name="计算 3 2 2 7" xfId="35067"/>
    <cellStyle name="计算 3 2 2 8" xfId="35068"/>
    <cellStyle name="计算 3 2 3 2 3 2" xfId="35069"/>
    <cellStyle name="注释 4 2 5 2 4" xfId="35070"/>
    <cellStyle name="计算 3 2 3 2 5" xfId="35071"/>
    <cellStyle name="计算 3 2 3 2 6" xfId="35072"/>
    <cellStyle name="计算 3 2 3 3" xfId="35073"/>
    <cellStyle name="计算 3 2 3 3 2 2 2" xfId="35074"/>
    <cellStyle name="计算 3 2 3 3 2 3" xfId="35075"/>
    <cellStyle name="计算 3 2 3 3 2 4" xfId="35076"/>
    <cellStyle name="计算 3 2 3 3 3 2" xfId="35077"/>
    <cellStyle name="计算 3 2 3 3 4 2" xfId="35078"/>
    <cellStyle name="计算 3 2 3 3 6" xfId="35079"/>
    <cellStyle name="计算 3 2 3 4" xfId="35080"/>
    <cellStyle name="计算 3 2 4 2 2 2" xfId="35081"/>
    <cellStyle name="计算 3 2 4 2 4" xfId="35082"/>
    <cellStyle name="计算 3 2 4 3" xfId="35083"/>
    <cellStyle name="计算 3 2 5 2" xfId="35084"/>
    <cellStyle name="计算 3 2 5 2 3" xfId="35085"/>
    <cellStyle name="计算 3 2 5 2 4" xfId="35086"/>
    <cellStyle name="计算 3 2 5 3" xfId="35087"/>
    <cellStyle name="解释性文本 6 3 2 3" xfId="35088"/>
    <cellStyle name="强调文字颜色 6 5 2 2 2 3" xfId="35089"/>
    <cellStyle name="计算 3 2 6 2" xfId="35090"/>
    <cellStyle name="强调文字颜色 6 5 2 2 2 3 2" xfId="35091"/>
    <cellStyle name="计算 3 2 6 2 2" xfId="35092"/>
    <cellStyle name="警告文本 2 2 3 5" xfId="35093"/>
    <cellStyle name="解释性文本 6 3 2 3 2" xfId="35094"/>
    <cellStyle name="解释性文本 6 3 2 4" xfId="35095"/>
    <cellStyle name="强调文字颜色 6 5 2 2 2 4" xfId="35096"/>
    <cellStyle name="计算 3 2 6 3" xfId="35097"/>
    <cellStyle name="输出 2 4 2 5 3 2" xfId="35098"/>
    <cellStyle name="解释性文本 6 3 2 5" xfId="35099"/>
    <cellStyle name="强调文字颜色 6 5 2 2 2 5" xfId="35100"/>
    <cellStyle name="计算 3 2 6 4" xfId="35101"/>
    <cellStyle name="解释性文本 6 3 3 3" xfId="35102"/>
    <cellStyle name="强调文字颜色 6 5 2 2 3 3" xfId="35103"/>
    <cellStyle name="计算 3 2 7 2" xfId="35104"/>
    <cellStyle name="解释性文本 7 3 2 2" xfId="35105"/>
    <cellStyle name="强调文字颜色 5 4 2 2 2 2 3" xfId="35106"/>
    <cellStyle name="强调文字颜色 6 5 3 2 2 2" xfId="35107"/>
    <cellStyle name="计算 3 2 8" xfId="35108"/>
    <cellStyle name="计算 3 2 8 2" xfId="35109"/>
    <cellStyle name="强调文字颜色 6 5 3 2 2 3" xfId="35110"/>
    <cellStyle name="计算 3 2 9" xfId="35111"/>
    <cellStyle name="计算 4 2 6 2" xfId="35112"/>
    <cellStyle name="计算 3 3" xfId="35113"/>
    <cellStyle name="计算 3 3 2" xfId="35114"/>
    <cellStyle name="适中 5 2 2 2 4" xfId="35115"/>
    <cellStyle name="计算 3 3 2 2" xfId="35116"/>
    <cellStyle name="计算 3 3 2 2 2" xfId="35117"/>
    <cellStyle name="计算 3 9 2" xfId="35118"/>
    <cellStyle name="计算 3 3 2 2 4" xfId="35119"/>
    <cellStyle name="适中 5 2 2 2 5" xfId="35120"/>
    <cellStyle name="计算 3 3 2 3" xfId="35121"/>
    <cellStyle name="计算 3 3 2 4" xfId="35122"/>
    <cellStyle name="计算 3 3 2 6" xfId="35123"/>
    <cellStyle name="计算 3 3 3" xfId="35124"/>
    <cellStyle name="适中 5 2 2 3 4" xfId="35125"/>
    <cellStyle name="计算 3 3 3 2" xfId="35126"/>
    <cellStyle name="计算 3 3 3 2 2" xfId="35127"/>
    <cellStyle name="计算 3 3 3 2 3" xfId="35128"/>
    <cellStyle name="计算 4 9 2" xfId="35129"/>
    <cellStyle name="计算 3 3 3 2 4" xfId="35130"/>
    <cellStyle name="计算 3 3 3 3" xfId="35131"/>
    <cellStyle name="计算 3 3 3 4" xfId="35132"/>
    <cellStyle name="计算 3 3 4" xfId="35133"/>
    <cellStyle name="计算 3 3 4 2" xfId="35134"/>
    <cellStyle name="计算 3 3 4 2 2" xfId="35135"/>
    <cellStyle name="计算 3 3 4 3" xfId="35136"/>
    <cellStyle name="计算 3 3 5" xfId="35137"/>
    <cellStyle name="计算 3 3 5 2" xfId="35138"/>
    <cellStyle name="计算 3 3 6" xfId="35139"/>
    <cellStyle name="解释性文本 6 4 2 3" xfId="35140"/>
    <cellStyle name="强调文字颜色 6 5 2 3 2 3" xfId="35141"/>
    <cellStyle name="计算 3 3 6 2" xfId="35142"/>
    <cellStyle name="强调文字颜色 6 5 3 2 3 2" xfId="35143"/>
    <cellStyle name="计算 3 3 8" xfId="35144"/>
    <cellStyle name="适中 5 2 3 2 4" xfId="35145"/>
    <cellStyle name="计算 3 4 2 2" xfId="35146"/>
    <cellStyle name="输入 2 2 2 2 7 2 4" xfId="35147"/>
    <cellStyle name="计算 3 4 2 2 2" xfId="35148"/>
    <cellStyle name="计算 3 4 2 2 3" xfId="35149"/>
    <cellStyle name="计算 3 4 2 2 4" xfId="35150"/>
    <cellStyle name="适中 5 2 3 2 5" xfId="35151"/>
    <cellStyle name="计算 3 4 2 3" xfId="35152"/>
    <cellStyle name="计算 3 4 2 6" xfId="35153"/>
    <cellStyle name="输入 2 2 2 2 8 2 4" xfId="35154"/>
    <cellStyle name="计算 3 4 3 2 2" xfId="35155"/>
    <cellStyle name="计算 3 4 3 2 2 2" xfId="35156"/>
    <cellStyle name="计算 3 4 3 2 3" xfId="35157"/>
    <cellStyle name="计算 3 4 3 2 4" xfId="35158"/>
    <cellStyle name="计算 3 4 3 4 2" xfId="35159"/>
    <cellStyle name="计算 3 4 5" xfId="35160"/>
    <cellStyle name="计算 3 4 5 2" xfId="35161"/>
    <cellStyle name="计算 3 4 6" xfId="35162"/>
    <cellStyle name="强调文字颜色 6 5 2 4 2 3" xfId="35163"/>
    <cellStyle name="计算 3 4 6 2" xfId="35164"/>
    <cellStyle name="计算 3 6 2" xfId="35165"/>
    <cellStyle name="计算 3 6 6" xfId="35166"/>
    <cellStyle name="计算 3 7 2" xfId="35167"/>
    <cellStyle name="计算 3 7 4" xfId="35168"/>
    <cellStyle name="计算 3 8" xfId="35169"/>
    <cellStyle name="计算 3 8 2" xfId="35170"/>
    <cellStyle name="计算 3 9" xfId="35171"/>
    <cellStyle name="计算 4 2" xfId="35172"/>
    <cellStyle name="计算 4 2 10" xfId="35173"/>
    <cellStyle name="计算 4 2 2" xfId="35174"/>
    <cellStyle name="计算 4 2 2 2 2 2" xfId="35175"/>
    <cellStyle name="计算 4 2 2 2 2 2 2" xfId="35176"/>
    <cellStyle name="警告文本 3 6 4" xfId="35177"/>
    <cellStyle name="计算 4 2 2 2 2 3" xfId="35178"/>
    <cellStyle name="计算 4 2 2 2 2 4" xfId="35179"/>
    <cellStyle name="计算 4 2 2 2 3 2" xfId="35180"/>
    <cellStyle name="计算 4 2 2 2 4" xfId="35181"/>
    <cellStyle name="计算 4 2 2 2 4 2" xfId="35182"/>
    <cellStyle name="计算 4 2 3" xfId="35183"/>
    <cellStyle name="计算 4 2 3 2" xfId="35184"/>
    <cellStyle name="计算 4 2 3 2 2" xfId="35185"/>
    <cellStyle name="计算 4 2 3 2 2 2" xfId="35186"/>
    <cellStyle name="计算 4 2 3 2 2 2 2" xfId="35187"/>
    <cellStyle name="计算 4 2 3 2 2 3" xfId="35188"/>
    <cellStyle name="计算 4 2 3 2 2 4" xfId="35189"/>
    <cellStyle name="计算 4 2 3 2 3" xfId="35190"/>
    <cellStyle name="计算 4 2 3 2 3 2" xfId="35191"/>
    <cellStyle name="计算 4 2 3 2 4" xfId="35192"/>
    <cellStyle name="计算 4 2 3 2 4 2" xfId="35193"/>
    <cellStyle name="计算 4 2 4" xfId="35194"/>
    <cellStyle name="计算 4 2 4 2" xfId="35195"/>
    <cellStyle name="计算 4 2 4 2 2" xfId="35196"/>
    <cellStyle name="计算 4 2 4 2 3" xfId="35197"/>
    <cellStyle name="计算 4 2 4 2 4" xfId="35198"/>
    <cellStyle name="注释 2 2 4 10" xfId="35199"/>
    <cellStyle name="计算 4 2 5" xfId="35200"/>
    <cellStyle name="注释 2 2 4 10 2" xfId="35201"/>
    <cellStyle name="计算 4 2 5 2" xfId="35202"/>
    <cellStyle name="计算 4 2 5 2 2" xfId="35203"/>
    <cellStyle name="计算 4 2 5 2 3" xfId="35204"/>
    <cellStyle name="计算 4 2 5 2 4" xfId="35205"/>
    <cellStyle name="注释 2 2 4 11" xfId="35206"/>
    <cellStyle name="计算 4 2 6" xfId="35207"/>
    <cellStyle name="计算 4 2 6 2 2" xfId="35208"/>
    <cellStyle name="注释 2 2 2 3 2 2 2 2" xfId="35209"/>
    <cellStyle name="计算 4 3" xfId="35210"/>
    <cellStyle name="注释 2 2 2 3 2 2 2 2 2" xfId="35211"/>
    <cellStyle name="计算 4 3 2" xfId="35212"/>
    <cellStyle name="计算 4 3 2 2 2 2" xfId="35213"/>
    <cellStyle name="强调文字颜色 1 5 2 2 4" xfId="35214"/>
    <cellStyle name="解释性文本 5 2 2 2 2 3" xfId="35215"/>
    <cellStyle name="计算 4 3 2 2 4" xfId="35216"/>
    <cellStyle name="计算 4 3 4 2" xfId="35217"/>
    <cellStyle name="计算 4 3 5 2" xfId="35218"/>
    <cellStyle name="计算 4 3 6" xfId="35219"/>
    <cellStyle name="计算 4 3 8" xfId="35220"/>
    <cellStyle name="计算 4 4 2" xfId="35221"/>
    <cellStyle name="计算 4 4 2 2 2 2" xfId="35222"/>
    <cellStyle name="强调文字颜色 2 5 2 2 4" xfId="35223"/>
    <cellStyle name="警告文本 4 4 3 2" xfId="35224"/>
    <cellStyle name="警告文本 4 4 4" xfId="35225"/>
    <cellStyle name="计算 4 4 2 2 3" xfId="35226"/>
    <cellStyle name="警告文本 4 4 5" xfId="35227"/>
    <cellStyle name="计算 4 4 2 2 4" xfId="35228"/>
    <cellStyle name="警告文本 5 4 3" xfId="35229"/>
    <cellStyle name="计算 4 4 3 2 2" xfId="35230"/>
    <cellStyle name="警告文本 5 4 3 2" xfId="35231"/>
    <cellStyle name="计算 4 4 3 2 2 2" xfId="35232"/>
    <cellStyle name="警告文本 5 4 4" xfId="35233"/>
    <cellStyle name="计算 4 4 3 2 3" xfId="35234"/>
    <cellStyle name="计算 4 4 4 2" xfId="35235"/>
    <cellStyle name="警告文本 6 4 3" xfId="35236"/>
    <cellStyle name="计算 4 4 4 2 2" xfId="35237"/>
    <cellStyle name="计算 4 4 5" xfId="35238"/>
    <cellStyle name="计算 4 4 5 2" xfId="35239"/>
    <cellStyle name="计算 4 4 6" xfId="35240"/>
    <cellStyle name="计算 4 4 6 2" xfId="35241"/>
    <cellStyle name="计算 5 2 9" xfId="35242"/>
    <cellStyle name="计算 4 4 7" xfId="35243"/>
    <cellStyle name="计算 4 5 4" xfId="35244"/>
    <cellStyle name="计算 4 5 5" xfId="35245"/>
    <cellStyle name="计算 4 6" xfId="35246"/>
    <cellStyle name="计算 4 6 2" xfId="35247"/>
    <cellStyle name="计算 4 7" xfId="35248"/>
    <cellStyle name="计算 4 7 2" xfId="35249"/>
    <cellStyle name="计算 4 8" xfId="35250"/>
    <cellStyle name="计算 4 8 2" xfId="35251"/>
    <cellStyle name="计算 4 9" xfId="35252"/>
    <cellStyle name="计算 5" xfId="35253"/>
    <cellStyle name="计算 5 2" xfId="35254"/>
    <cellStyle name="计算 5 2 2 2" xfId="35255"/>
    <cellStyle name="计算 5 2 2 2 2" xfId="35256"/>
    <cellStyle name="计算 5 2 2 2 2 2" xfId="35257"/>
    <cellStyle name="强调文字颜色 2 5 6 3" xfId="35258"/>
    <cellStyle name="计算 5 2 2 2 2 2 2" xfId="35259"/>
    <cellStyle name="计算 5 2 2 2 2 3" xfId="35260"/>
    <cellStyle name="计算 5 2 2 2 2 4" xfId="35261"/>
    <cellStyle name="计算 5 2 2 2 3" xfId="35262"/>
    <cellStyle name="注释 2 5 4 2 5" xfId="35263"/>
    <cellStyle name="计算 5 2 2 2 3 2" xfId="35264"/>
    <cellStyle name="输入 2 6 2 2 2 4" xfId="35265"/>
    <cellStyle name="计算 5 2 2 3 4 2" xfId="35266"/>
    <cellStyle name="计算 5 2 2 3 6" xfId="35267"/>
    <cellStyle name="计算 5 2 3 2" xfId="35268"/>
    <cellStyle name="计算 5 2 3 2 2" xfId="35269"/>
    <cellStyle name="计算 5 2 3 2 2 2" xfId="35270"/>
    <cellStyle name="计算 5 2 3 2 2 3" xfId="35271"/>
    <cellStyle name="计算 5 2 3 2 2 4" xfId="35272"/>
    <cellStyle name="注释 2 6 4 2 5" xfId="35273"/>
    <cellStyle name="计算 5 2 3 2 3 2" xfId="35274"/>
    <cellStyle name="注释 2 6 4 3 5" xfId="35275"/>
    <cellStyle name="计算 5 2 3 2 4 2" xfId="35276"/>
    <cellStyle name="计算 5 2 3 2 6" xfId="35277"/>
    <cellStyle name="计算 5 2 3 3 6" xfId="35278"/>
    <cellStyle name="计算 5 2 4" xfId="35279"/>
    <cellStyle name="计算 5 2 4 2" xfId="35280"/>
    <cellStyle name="计算 5 2 4 2 2" xfId="35281"/>
    <cellStyle name="计算 5 2 4 2 2 2" xfId="35282"/>
    <cellStyle name="计算 5 2 4 2 3" xfId="35283"/>
    <cellStyle name="计算 5 2 4 2 4" xfId="35284"/>
    <cellStyle name="计算 5 2 5" xfId="35285"/>
    <cellStyle name="计算 5 2 5 2" xfId="35286"/>
    <cellStyle name="计算 5 2 5 2 2" xfId="35287"/>
    <cellStyle name="计算 5 2 5 2 2 2" xfId="35288"/>
    <cellStyle name="计算 5 2 5 2 3" xfId="35289"/>
    <cellStyle name="计算 5 2 5 2 4" xfId="35290"/>
    <cellStyle name="输入 2 3 2 2 3 2 4" xfId="35291"/>
    <cellStyle name="强调文字颜色 1 2 2 4" xfId="35292"/>
    <cellStyle name="计算 5 2 5 4 2" xfId="35293"/>
    <cellStyle name="强调文字颜色 6 5 4 2 2 3" xfId="35294"/>
    <cellStyle name="计算 5 2 6 2" xfId="35295"/>
    <cellStyle name="计算 5 2 6 2 2" xfId="35296"/>
    <cellStyle name="计算 5 2 7" xfId="35297"/>
    <cellStyle name="计算 5 2 8" xfId="35298"/>
    <cellStyle name="计算 5 2 8 2" xfId="35299"/>
    <cellStyle name="注释 2 2 2 3 2 2 3 2" xfId="35300"/>
    <cellStyle name="计算 5 3" xfId="35301"/>
    <cellStyle name="计算 5 3 2 2" xfId="35302"/>
    <cellStyle name="计算 5 3 2 2 2" xfId="35303"/>
    <cellStyle name="计算 5 3 2 2 2 2" xfId="35304"/>
    <cellStyle name="计算 5 3 3 2" xfId="35305"/>
    <cellStyle name="计算 5 3 3 2 2" xfId="35306"/>
    <cellStyle name="计算 5 3 3 2 4" xfId="35307"/>
    <cellStyle name="计算 5 3 4" xfId="35308"/>
    <cellStyle name="计算 5 3 4 2" xfId="35309"/>
    <cellStyle name="计算 5 3 4 2 2" xfId="35310"/>
    <cellStyle name="计算 5 3 5" xfId="35311"/>
    <cellStyle name="计算 5 3 5 2" xfId="35312"/>
    <cellStyle name="计算 5 3 6" xfId="35313"/>
    <cellStyle name="计算 5 3 6 2" xfId="35314"/>
    <cellStyle name="计算 5 3 7" xfId="35315"/>
    <cellStyle name="计算 5 3 8" xfId="35316"/>
    <cellStyle name="计算 5 4 2 2" xfId="35317"/>
    <cellStyle name="计算 5 4 2 2 3" xfId="35318"/>
    <cellStyle name="计算 5 4 3 2" xfId="35319"/>
    <cellStyle name="计算 5 4 3 2 2" xfId="35320"/>
    <cellStyle name="计算 5 4 3 2 2 2" xfId="35321"/>
    <cellStyle name="计算 5 4 3 2 3" xfId="35322"/>
    <cellStyle name="计算 5 4 3 2 4" xfId="35323"/>
    <cellStyle name="计算 5 4 3 4 2" xfId="35324"/>
    <cellStyle name="计算 5 4 4" xfId="35325"/>
    <cellStyle name="计算 5 4 4 2" xfId="35326"/>
    <cellStyle name="计算 5 4 4 2 2" xfId="35327"/>
    <cellStyle name="计算 5 4 4 4" xfId="35328"/>
    <cellStyle name="计算 5 4 5" xfId="35329"/>
    <cellStyle name="计算 5 4 5 2" xfId="35330"/>
    <cellStyle name="计算 5 4 6" xfId="35331"/>
    <cellStyle name="计算 5 4 6 2" xfId="35332"/>
    <cellStyle name="计算 5 4 7" xfId="35333"/>
    <cellStyle name="计算 5 4 8" xfId="35334"/>
    <cellStyle name="计算 5 5" xfId="35335"/>
    <cellStyle name="计算 5 5 2" xfId="35336"/>
    <cellStyle name="计算 5 5 3" xfId="35337"/>
    <cellStyle name="计算 5 5 4" xfId="35338"/>
    <cellStyle name="计算 5 5 5" xfId="35339"/>
    <cellStyle name="计算 5 6 2" xfId="35340"/>
    <cellStyle name="计算 5 7" xfId="35341"/>
    <cellStyle name="计算 5 7 2" xfId="35342"/>
    <cellStyle name="计算 5 8" xfId="35343"/>
    <cellStyle name="计算 5 8 2" xfId="35344"/>
    <cellStyle name="计算 6 2 3 2" xfId="35345"/>
    <cellStyle name="计算 6 2 3 2 4" xfId="35346"/>
    <cellStyle name="计算 6 2 4 2" xfId="35347"/>
    <cellStyle name="计算 6 3 2" xfId="35348"/>
    <cellStyle name="计算 6 3 2 2" xfId="35349"/>
    <cellStyle name="输入 2 3 2 2 2 2 2 2" xfId="35350"/>
    <cellStyle name="计算 6 3 2 2 4" xfId="35351"/>
    <cellStyle name="计算 6 3 3" xfId="35352"/>
    <cellStyle name="计算 6 3 3 2" xfId="35353"/>
    <cellStyle name="计算 6 3 3 2 4" xfId="35354"/>
    <cellStyle name="计算 6 4" xfId="35355"/>
    <cellStyle name="计算 6 4 2" xfId="35356"/>
    <cellStyle name="计算 6 4 2 2" xfId="35357"/>
    <cellStyle name="计算 6 4 3" xfId="35358"/>
    <cellStyle name="计算 6 4 3 2" xfId="35359"/>
    <cellStyle name="计算 6 6" xfId="35360"/>
    <cellStyle name="计算 6 7" xfId="35361"/>
    <cellStyle name="计算 6 7 2" xfId="35362"/>
    <cellStyle name="计算 6 8" xfId="35363"/>
    <cellStyle name="计算 6 8 2" xfId="35364"/>
    <cellStyle name="计算 7 2 2" xfId="35365"/>
    <cellStyle name="计算 7 2 2 2" xfId="35366"/>
    <cellStyle name="计算 7 2 3" xfId="35367"/>
    <cellStyle name="计算 7 2 3 2" xfId="35368"/>
    <cellStyle name="计算 7 2 4" xfId="35369"/>
    <cellStyle name="强调文字颜色 1 2 2 9" xfId="35370"/>
    <cellStyle name="计算 7 2 4 2" xfId="35371"/>
    <cellStyle name="计算 7 2 5" xfId="35372"/>
    <cellStyle name="计算 7 2 6" xfId="35373"/>
    <cellStyle name="计算 7 3" xfId="35374"/>
    <cellStyle name="计算 7 3 2" xfId="35375"/>
    <cellStyle name="计算 7 3 2 2" xfId="35376"/>
    <cellStyle name="计算 7 4" xfId="35377"/>
    <cellStyle name="计算 7 4 2" xfId="35378"/>
    <cellStyle name="计算 7 4 2 2" xfId="35379"/>
    <cellStyle name="计算 7 5" xfId="35380"/>
    <cellStyle name="输出 2 2 2 3" xfId="35381"/>
    <cellStyle name="计算 7 5 2" xfId="35382"/>
    <cellStyle name="计算 7 6" xfId="35383"/>
    <cellStyle name="计算 7 7" xfId="35384"/>
    <cellStyle name="计算 7 8" xfId="35385"/>
    <cellStyle name="计算 8 2" xfId="35386"/>
    <cellStyle name="计算 8 2 2" xfId="35387"/>
    <cellStyle name="计算 8 3" xfId="35388"/>
    <cellStyle name="计算 8 4" xfId="35389"/>
    <cellStyle name="检查单元格 10 2" xfId="35390"/>
    <cellStyle name="检查单元格 11" xfId="35391"/>
    <cellStyle name="检查单元格 12" xfId="35392"/>
    <cellStyle name="检查单元格 2 2 10" xfId="35393"/>
    <cellStyle name="强调文字颜色 1 5 2 3 3 3" xfId="35394"/>
    <cellStyle name="检查单元格 2 2 11" xfId="35395"/>
    <cellStyle name="强调文字颜色 1 5 2 3 3 4" xfId="35396"/>
    <cellStyle name="检查单元格 2 2 11 2" xfId="35397"/>
    <cellStyle name="检查单元格 2 2 2 2 2" xfId="35398"/>
    <cellStyle name="检查单元格 2 2 2 2 2 3" xfId="35399"/>
    <cellStyle name="检查单元格 2 2 2 2 2 4" xfId="35400"/>
    <cellStyle name="检查单元格 2 2 2 2 2 5" xfId="35401"/>
    <cellStyle name="检查单元格 2 2 2 2 3" xfId="35402"/>
    <cellStyle name="检查单元格 2 2 2 2 3 3" xfId="35403"/>
    <cellStyle name="检查单元格 2 2 2 2 3 4" xfId="35404"/>
    <cellStyle name="检查单元格 2 2 2 2 4" xfId="35405"/>
    <cellStyle name="检查单元格 2 2 2 2 4 2" xfId="35406"/>
    <cellStyle name="检查单元格 2 2 2 2 5" xfId="35407"/>
    <cellStyle name="检查单元格 2 2 2 2 6" xfId="35408"/>
    <cellStyle name="检查单元格 2 2 2 3" xfId="35409"/>
    <cellStyle name="检查单元格 5 2 3 4 2" xfId="35410"/>
    <cellStyle name="检查单元格 2 2 2 3 2 3 2" xfId="35411"/>
    <cellStyle name="检查单元格 5 2 3 5" xfId="35412"/>
    <cellStyle name="检查单元格 2 2 2 3 2 4" xfId="35413"/>
    <cellStyle name="检查单元格 5 2 3 6" xfId="35414"/>
    <cellStyle name="检查单元格 2 2 2 3 2 5" xfId="35415"/>
    <cellStyle name="检查单元格 5 2 4 4" xfId="35416"/>
    <cellStyle name="检查单元格 2 2 2 3 3 3" xfId="35417"/>
    <cellStyle name="检查单元格 5 2 5 3" xfId="35418"/>
    <cellStyle name="检查单元格 2 2 2 3 4 2" xfId="35419"/>
    <cellStyle name="检查单元格 2 2 2 3 5" xfId="35420"/>
    <cellStyle name="输出 2 9 2 2" xfId="35421"/>
    <cellStyle name="检查单元格 2 2 2 3 6" xfId="35422"/>
    <cellStyle name="检查单元格 2 2 2 4 4" xfId="35423"/>
    <cellStyle name="检查单元格 2 2 2 4 5" xfId="35424"/>
    <cellStyle name="检查单元格 2 2 2 5" xfId="35425"/>
    <cellStyle name="检查单元格 2 2 2 6" xfId="35426"/>
    <cellStyle name="强调文字颜色 5 2 3 2 2 4" xfId="35427"/>
    <cellStyle name="检查单元格 2 2 2 6 2" xfId="35428"/>
    <cellStyle name="检查单元格 2 2 3 2 2" xfId="35429"/>
    <cellStyle name="检查单元格 2 2 3 2 2 2" xfId="35430"/>
    <cellStyle name="检查单元格 2 2 3 2 2 3" xfId="35431"/>
    <cellStyle name="检查单元格 2 2 3 2 3" xfId="35432"/>
    <cellStyle name="检查单元格 2 2 3 2 3 2" xfId="35433"/>
    <cellStyle name="检查单元格 2 2 3 2 4" xfId="35434"/>
    <cellStyle name="检查单元格 2 2 3 2 5" xfId="35435"/>
    <cellStyle name="检查单元格 2 2 3 3" xfId="35436"/>
    <cellStyle name="强调文字颜色 2 2 2 2 3 2 5" xfId="35437"/>
    <cellStyle name="检查单元格 2 2 3 3 4" xfId="35438"/>
    <cellStyle name="检查单元格 2 2 3 4" xfId="35439"/>
    <cellStyle name="强调文字颜色 2 2 2 2 3 3 3" xfId="35440"/>
    <cellStyle name="检查单元格 2 2 3 4 2" xfId="35441"/>
    <cellStyle name="检查单元格 2 2 3 5" xfId="35442"/>
    <cellStyle name="检查单元格 2 2 3 6" xfId="35443"/>
    <cellStyle name="检查单元格 2 2 4" xfId="35444"/>
    <cellStyle name="检查单元格 2 2 4 2" xfId="35445"/>
    <cellStyle name="检查单元格 2 2 4 2 2" xfId="35446"/>
    <cellStyle name="检查单元格 2 2 4 2 2 2" xfId="35447"/>
    <cellStyle name="检查单元格 2 2 4 2 2 3" xfId="35448"/>
    <cellStyle name="检查单元格 2 2 4 2 3" xfId="35449"/>
    <cellStyle name="检查单元格 2 2 4 2 3 2" xfId="35450"/>
    <cellStyle name="检查单元格 2 2 4 2 4" xfId="35451"/>
    <cellStyle name="检查单元格 2 2 4 2 5" xfId="35452"/>
    <cellStyle name="检查单元格 2 2 4 3 4" xfId="35453"/>
    <cellStyle name="检查单元格 2 2 4 4" xfId="35454"/>
    <cellStyle name="检查单元格 2 2 4 4 2" xfId="35455"/>
    <cellStyle name="检查单元格 2 2 4 6" xfId="35456"/>
    <cellStyle name="检查单元格 2 2 5" xfId="35457"/>
    <cellStyle name="检查单元格 2 2 5 2" xfId="35458"/>
    <cellStyle name="检查单元格 2 2 5 2 2" xfId="35459"/>
    <cellStyle name="检查单元格 2 2 5 2 3" xfId="35460"/>
    <cellStyle name="检查单元格 2 2 6" xfId="35461"/>
    <cellStyle name="检查单元格 2 2 6 2" xfId="35462"/>
    <cellStyle name="检查单元格 2 2 6 5" xfId="35463"/>
    <cellStyle name="检查单元格 2 2 7" xfId="35464"/>
    <cellStyle name="检查单元格 2 2 7 2" xfId="35465"/>
    <cellStyle name="检查单元格 2 2 7 2 2" xfId="35466"/>
    <cellStyle name="输出 2 6 2 2 2" xfId="35467"/>
    <cellStyle name="检查单元格 2 2 7 3" xfId="35468"/>
    <cellStyle name="输出 2 6 2 2 3" xfId="35469"/>
    <cellStyle name="检查单元格 2 2 7 4" xfId="35470"/>
    <cellStyle name="检查单元格 2 2 8" xfId="35471"/>
    <cellStyle name="检查单元格 2 2 8 2" xfId="35472"/>
    <cellStyle name="检查单元格 2 2 8 2 2" xfId="35473"/>
    <cellStyle name="检查单元格 2 2 8 2 2 2" xfId="35474"/>
    <cellStyle name="检查单元格 2 2 8 2 3" xfId="35475"/>
    <cellStyle name="检查单元格 2 2 8 2 4" xfId="35476"/>
    <cellStyle name="输出 2 6 2 3 2" xfId="35477"/>
    <cellStyle name="检查单元格 2 2 8 3" xfId="35478"/>
    <cellStyle name="输出 2 6 2 3 2 2" xfId="35479"/>
    <cellStyle name="检查单元格 2 2 8 3 2" xfId="35480"/>
    <cellStyle name="输出 2 6 2 3 2 3" xfId="35481"/>
    <cellStyle name="检查单元格 2 2 8 3 3" xfId="35482"/>
    <cellStyle name="输出 2 6 2 3 3" xfId="35483"/>
    <cellStyle name="检查单元格 2 2 8 4" xfId="35484"/>
    <cellStyle name="检查单元格 2 2 9" xfId="35485"/>
    <cellStyle name="检查单元格 2 2 9 2" xfId="35486"/>
    <cellStyle name="检查单元格 2 3 2 2 2" xfId="35487"/>
    <cellStyle name="检查单元格 2 3 2 2 2 2" xfId="35488"/>
    <cellStyle name="检查单元格 2 3 2 2 2 3" xfId="35489"/>
    <cellStyle name="检查单元格 2 3 2 2 3" xfId="35490"/>
    <cellStyle name="检查单元格 2 3 2 2 3 2" xfId="35491"/>
    <cellStyle name="检查单元格 2 3 2 2 4" xfId="35492"/>
    <cellStyle name="检查单元格 2 3 2 2 5" xfId="35493"/>
    <cellStyle name="检查单元格 2 3 2 3" xfId="35494"/>
    <cellStyle name="检查单元格 2 3 2 3 4" xfId="35495"/>
    <cellStyle name="强调文字颜色 5 5 6 2 2" xfId="35496"/>
    <cellStyle name="检查单元格 2 3 3" xfId="35497"/>
    <cellStyle name="检查单元格 2 3 3 2" xfId="35498"/>
    <cellStyle name="检查单元格 2 3 3 2 2" xfId="35499"/>
    <cellStyle name="检查单元格 2 3 3 2 4" xfId="35500"/>
    <cellStyle name="检查单元格 2 3 3 2 5" xfId="35501"/>
    <cellStyle name="检查单元格 2 3 3 3" xfId="35502"/>
    <cellStyle name="检查单元格 2 3 3 3 4" xfId="35503"/>
    <cellStyle name="检查单元格 2 3 3 4" xfId="35504"/>
    <cellStyle name="检查单元格 2 3 3 4 2" xfId="35505"/>
    <cellStyle name="检查单元格 2 3 3 5" xfId="35506"/>
    <cellStyle name="检查单元格 2 3 4 2 3" xfId="35507"/>
    <cellStyle name="检查单元格 2 3 4 4" xfId="35508"/>
    <cellStyle name="检查单元格 2 3 4 5" xfId="35509"/>
    <cellStyle name="检查单元格 2 3 5 2" xfId="35510"/>
    <cellStyle name="检查单元格 2 3 5 2 2" xfId="35511"/>
    <cellStyle name="检查单元格 2 3 5 2 2 2" xfId="35512"/>
    <cellStyle name="检查单元格 2 3 5 2 2 3" xfId="35513"/>
    <cellStyle name="检查单元格 2 3 5 2 3" xfId="35514"/>
    <cellStyle name="检查单元格 2 3 5 2 4" xfId="35515"/>
    <cellStyle name="检查单元格 2 3 5 3 2" xfId="35516"/>
    <cellStyle name="检查单元格 2 3 5 3 3" xfId="35517"/>
    <cellStyle name="检查单元格 2 3 5 5" xfId="35518"/>
    <cellStyle name="检查单元格 2 3 5 6" xfId="35519"/>
    <cellStyle name="检查单元格 2 3 8" xfId="35520"/>
    <cellStyle name="检查单元格 2 4 3" xfId="35521"/>
    <cellStyle name="检查单元格 2 4 6" xfId="35522"/>
    <cellStyle name="检查单元格 2 5 2" xfId="35523"/>
    <cellStyle name="检查单元格 2 5 2 2 2" xfId="35524"/>
    <cellStyle name="检查单元格 2 5 2 4" xfId="35525"/>
    <cellStyle name="解释性文本 2 2 2 4 2" xfId="35526"/>
    <cellStyle name="检查单元格 2 5 2 5" xfId="35527"/>
    <cellStyle name="检查单元格 2 6 2" xfId="35528"/>
    <cellStyle name="检查单元格 2 7" xfId="35529"/>
    <cellStyle name="检查单元格 2 8" xfId="35530"/>
    <cellStyle name="检查单元格 2 9" xfId="35531"/>
    <cellStyle name="检查单元格 3 2 2 2" xfId="35532"/>
    <cellStyle name="检查单元格 3 2 2 2 2" xfId="35533"/>
    <cellStyle name="检查单元格 3 2 2 2 2 2" xfId="35534"/>
    <cellStyle name="强调文字颜色 6 4 3 3 2" xfId="35535"/>
    <cellStyle name="检查单元格 3 2 2 2 2 3" xfId="35536"/>
    <cellStyle name="强调文字颜色 1 3 2 3 2 3 2" xfId="35537"/>
    <cellStyle name="检查单元格 3 2 2 2 3" xfId="35538"/>
    <cellStyle name="检查单元格 3 2 2 2 3 2" xfId="35539"/>
    <cellStyle name="检查单元格 3 2 2 2 5" xfId="35540"/>
    <cellStyle name="检查单元格 3 2 2 3" xfId="35541"/>
    <cellStyle name="检查单元格 3 2 3 2" xfId="35542"/>
    <cellStyle name="检查单元格 3 2 3 2 2" xfId="35543"/>
    <cellStyle name="检查单元格 3 2 3 2 2 2" xfId="35544"/>
    <cellStyle name="解释性文本 7 4 2" xfId="35545"/>
    <cellStyle name="强调文字颜色 6 5 3 3 2" xfId="35546"/>
    <cellStyle name="检查单元格 3 2 3 2 2 3" xfId="35547"/>
    <cellStyle name="检查单元格 3 2 3 2 3" xfId="35548"/>
    <cellStyle name="检查单元格 3 2 3 2 4" xfId="35549"/>
    <cellStyle name="检查单元格 3 2 3 2 5" xfId="35550"/>
    <cellStyle name="检查单元格 3 2 3 3" xfId="35551"/>
    <cellStyle name="检查单元格 3 2 3 3 4" xfId="35552"/>
    <cellStyle name="检查单元格 3 2 3 4" xfId="35553"/>
    <cellStyle name="输出 2 5 2 4 3 2 4" xfId="35554"/>
    <cellStyle name="检查单元格 3 2 3 4 2" xfId="35555"/>
    <cellStyle name="检查单元格 3 2 3 5" xfId="35556"/>
    <cellStyle name="检查单元格 3 2 3 6" xfId="35557"/>
    <cellStyle name="检查单元格 3 2 4 2 2" xfId="35558"/>
    <cellStyle name="检查单元格 3 2 4 2 3" xfId="35559"/>
    <cellStyle name="检查单元格 3 2 4 3" xfId="35560"/>
    <cellStyle name="检查单元格 3 2 4 4" xfId="35561"/>
    <cellStyle name="检查单元格 3 2 4 5" xfId="35562"/>
    <cellStyle name="检查单元格 3 2 5" xfId="35563"/>
    <cellStyle name="检查单元格 3 2 5 2" xfId="35564"/>
    <cellStyle name="检查单元格 3 2 5 2 2" xfId="35565"/>
    <cellStyle name="检查单元格 3 2 5 4" xfId="35566"/>
    <cellStyle name="检查单元格 3 2 6" xfId="35567"/>
    <cellStyle name="解释性文本 2 9" xfId="35568"/>
    <cellStyle name="检查单元格 3 2 6 2" xfId="35569"/>
    <cellStyle name="检查单元格 3 2 7" xfId="35570"/>
    <cellStyle name="检查单元格 3 3 2 2 2" xfId="35571"/>
    <cellStyle name="检查单元格 3 3 2 2 3" xfId="35572"/>
    <cellStyle name="检查单元格 3 3 2 3" xfId="35573"/>
    <cellStyle name="检查单元格 3 3 2 4" xfId="35574"/>
    <cellStyle name="检查单元格 3 3 2 5" xfId="35575"/>
    <cellStyle name="检查单元格 3 3 3 2" xfId="35576"/>
    <cellStyle name="检查单元格 3 3 3 2 2" xfId="35577"/>
    <cellStyle name="检查单元格 3 3 3 3" xfId="35578"/>
    <cellStyle name="检查单元格 3 3 3 4" xfId="35579"/>
    <cellStyle name="警告文本 3 2 3 2 2 2" xfId="35580"/>
    <cellStyle name="检查单元格 3 3 6" xfId="35581"/>
    <cellStyle name="检查单元格 3 4 3" xfId="35582"/>
    <cellStyle name="检查单元格 3 4 4" xfId="35583"/>
    <cellStyle name="检查单元格 3 4 5" xfId="35584"/>
    <cellStyle name="警告文本 3 2 3 2 3 2" xfId="35585"/>
    <cellStyle name="检查单元格 3 4 6" xfId="35586"/>
    <cellStyle name="检查单元格 3 9" xfId="35587"/>
    <cellStyle name="注释 2 2 2 3 3 2 5" xfId="35588"/>
    <cellStyle name="强调文字颜色 5 3 2 3 3 2 2" xfId="35589"/>
    <cellStyle name="强调文字颜色 3 5 2 3 2 5" xfId="35590"/>
    <cellStyle name="检查单元格 4 2 2" xfId="35591"/>
    <cellStyle name="检查单元格 4 2 2 2 2 2" xfId="35592"/>
    <cellStyle name="检查单元格 4 2 2 2 2 3" xfId="35593"/>
    <cellStyle name="检查单元格 4 2 2 2 3 2" xfId="35594"/>
    <cellStyle name="检查单元格 4 2 2 2 4" xfId="35595"/>
    <cellStyle name="检查单元格 4 2 2 2 5" xfId="35596"/>
    <cellStyle name="检查单元格 4 2 2 3" xfId="35597"/>
    <cellStyle name="检查单元格 4 2 2 4" xfId="35598"/>
    <cellStyle name="检查单元格 4 2 2 5" xfId="35599"/>
    <cellStyle name="检查单元格 4 2 3 2 2" xfId="35600"/>
    <cellStyle name="检查单元格 4 2 3 2 2 2" xfId="35601"/>
    <cellStyle name="检查单元格 4 2 3 2 2 3" xfId="35602"/>
    <cellStyle name="检查单元格 4 2 3 2 3" xfId="35603"/>
    <cellStyle name="检查单元格 4 2 3 2 4" xfId="35604"/>
    <cellStyle name="检查单元格 4 2 3 2 5" xfId="35605"/>
    <cellStyle name="检查单元格 4 2 3 3" xfId="35606"/>
    <cellStyle name="检查单元格 4 2 3 3 4" xfId="35607"/>
    <cellStyle name="检查单元格 4 2 3 4" xfId="35608"/>
    <cellStyle name="检查单元格 4 2 3 5" xfId="35609"/>
    <cellStyle name="检查单元格 4 2 3 6" xfId="35610"/>
    <cellStyle name="检查单元格 4 2 4" xfId="35611"/>
    <cellStyle name="检查单元格 4 2 4 2" xfId="35612"/>
    <cellStyle name="检查单元格 4 2 4 2 3" xfId="35613"/>
    <cellStyle name="注释 2 3 2 10 2 2" xfId="35614"/>
    <cellStyle name="检查单元格 4 2 4 3" xfId="35615"/>
    <cellStyle name="检查单元格 4 2 4 4" xfId="35616"/>
    <cellStyle name="检查单元格 4 2 4 5" xfId="35617"/>
    <cellStyle name="检查单元格 4 2 5" xfId="35618"/>
    <cellStyle name="检查单元格 4 2 5 2" xfId="35619"/>
    <cellStyle name="检查单元格 4 2 5 3" xfId="35620"/>
    <cellStyle name="检查单元格 4 2 5 4" xfId="35621"/>
    <cellStyle name="检查单元格 4 3 2" xfId="35622"/>
    <cellStyle name="检查单元格 4 3 2 2 2" xfId="35623"/>
    <cellStyle name="检查单元格 4 3 2 3" xfId="35624"/>
    <cellStyle name="检查单元格 4 3 2 4" xfId="35625"/>
    <cellStyle name="检查单元格 4 3 2 5" xfId="35626"/>
    <cellStyle name="检查单元格 4 3 3" xfId="35627"/>
    <cellStyle name="检查单元格 4 3 3 2" xfId="35628"/>
    <cellStyle name="检查单元格 4 3 3 2 2" xfId="35629"/>
    <cellStyle name="检查单元格 4 3 4 2" xfId="35630"/>
    <cellStyle name="检查单元格 4 3 5" xfId="35631"/>
    <cellStyle name="强调文字颜色 5 3 2 3 3 4" xfId="35632"/>
    <cellStyle name="检查单元格 4 4" xfId="35633"/>
    <cellStyle name="检查单元格 4 4 2" xfId="35634"/>
    <cellStyle name="检查单元格 4 4 2 2 2" xfId="35635"/>
    <cellStyle name="检查单元格 4 4 2 5" xfId="35636"/>
    <cellStyle name="警告文本 5 2 2 2 4" xfId="35637"/>
    <cellStyle name="检查单元格 4 4 3 2" xfId="35638"/>
    <cellStyle name="检查单元格 4 4 3 2 2" xfId="35639"/>
    <cellStyle name="警告文本 5 2 2 2 5" xfId="35640"/>
    <cellStyle name="检查单元格 4 4 3 3" xfId="35641"/>
    <cellStyle name="检查单元格 4 4 3 4" xfId="35642"/>
    <cellStyle name="检查单元格 4 4 4" xfId="35643"/>
    <cellStyle name="警告文本 5 2 2 3 4" xfId="35644"/>
    <cellStyle name="检查单元格 4 4 4 2" xfId="35645"/>
    <cellStyle name="检查单元格 4 4 5" xfId="35646"/>
    <cellStyle name="检查单元格 4 5" xfId="35647"/>
    <cellStyle name="检查单元格 4 5 5" xfId="35648"/>
    <cellStyle name="检查单元格 4 6 2 2" xfId="35649"/>
    <cellStyle name="注释 2 2 2 3 3 3 2 2 2" xfId="35650"/>
    <cellStyle name="检查单元格 4 7" xfId="35651"/>
    <cellStyle name="注释 2 2 2 3 3 3 3" xfId="35652"/>
    <cellStyle name="检查单元格 4 7 2" xfId="35653"/>
    <cellStyle name="注释 2 2 2 3 3 3 3 2" xfId="35654"/>
    <cellStyle name="检查单元格 5 2 2 2 2" xfId="35655"/>
    <cellStyle name="检查单元格 5 2 2 2 2 2" xfId="35656"/>
    <cellStyle name="检查单元格 5 2 2 2 2 3" xfId="35657"/>
    <cellStyle name="检查单元格 5 2 2 2 3 2" xfId="35658"/>
    <cellStyle name="检查单元格 5 2 2 2 4" xfId="35659"/>
    <cellStyle name="检查单元格 5 2 2 3 4" xfId="35660"/>
    <cellStyle name="检查单元格 5 2 3 2" xfId="35661"/>
    <cellStyle name="检查单元格 5 2 3 2 2" xfId="35662"/>
    <cellStyle name="检查单元格 5 2 3 2 2 2" xfId="35663"/>
    <cellStyle name="检查单元格 5 2 3 2 2 3" xfId="35664"/>
    <cellStyle name="检查单元格 5 2 3 2 3" xfId="35665"/>
    <cellStyle name="检查单元格 5 2 3 2 3 2" xfId="35666"/>
    <cellStyle name="检查单元格 5 2 4 2" xfId="35667"/>
    <cellStyle name="检查单元格 5 2 4 2 3" xfId="35668"/>
    <cellStyle name="警告文本 3 4 2 2 3" xfId="35669"/>
    <cellStyle name="检查单元格 5 2 5" xfId="35670"/>
    <cellStyle name="检查单元格 5 2 5 2" xfId="35671"/>
    <cellStyle name="检查单元格 5 2 5 4" xfId="35672"/>
    <cellStyle name="检查单元格 5 3" xfId="35673"/>
    <cellStyle name="检查单元格 5 3 2 2" xfId="35674"/>
    <cellStyle name="检查单元格 5 3 2 2 2" xfId="35675"/>
    <cellStyle name="检查单元格 5 3 2 2 3" xfId="35676"/>
    <cellStyle name="检查单元格 5 3 3 2" xfId="35677"/>
    <cellStyle name="检查单元格 5 3 3 2 2" xfId="35678"/>
    <cellStyle name="警告文本 3 4 2 3 2" xfId="35679"/>
    <cellStyle name="检查单元格 5 3 4" xfId="35680"/>
    <cellStyle name="检查单元格 5 3 4 2" xfId="35681"/>
    <cellStyle name="检查单元格 5 3 5" xfId="35682"/>
    <cellStyle name="检查单元格 5 4" xfId="35683"/>
    <cellStyle name="检查单元格 5 4 2" xfId="35684"/>
    <cellStyle name="检查单元格 5 4 2 2" xfId="35685"/>
    <cellStyle name="检查单元格 5 4 2 2 2" xfId="35686"/>
    <cellStyle name="检查单元格 5 4 2 2 3" xfId="35687"/>
    <cellStyle name="检查单元格 5 4 2 4" xfId="35688"/>
    <cellStyle name="检查单元格 5 4 2 5" xfId="35689"/>
    <cellStyle name="检查单元格 5 4 3" xfId="35690"/>
    <cellStyle name="检查单元格 5 4 3 2" xfId="35691"/>
    <cellStyle name="适中 2 5 3" xfId="35692"/>
    <cellStyle name="检查单元格 5 4 3 2 2" xfId="35693"/>
    <cellStyle name="检查单元格 5 4 3 4" xfId="35694"/>
    <cellStyle name="检查单元格 5 4 4" xfId="35695"/>
    <cellStyle name="检查单元格 5 4 4 2" xfId="35696"/>
    <cellStyle name="检查单元格 5 4 5" xfId="35697"/>
    <cellStyle name="检查单元格 5 5" xfId="35698"/>
    <cellStyle name="检查单元格 5 6" xfId="35699"/>
    <cellStyle name="注释 2 2 2 3 3 4 2" xfId="35700"/>
    <cellStyle name="检查单元格 5 7" xfId="35701"/>
    <cellStyle name="注释 2 2 2 3 3 4 3" xfId="35702"/>
    <cellStyle name="检查单元格 6 2" xfId="35703"/>
    <cellStyle name="检查单元格 6 2 2" xfId="35704"/>
    <cellStyle name="输入 2 6 3 3 3 2" xfId="35705"/>
    <cellStyle name="强调文字颜色 2 2 2 2 3 2 2 3" xfId="35706"/>
    <cellStyle name="检查单元格 6 2 2 4" xfId="35707"/>
    <cellStyle name="检查单元格 6 2 2 5" xfId="35708"/>
    <cellStyle name="检查单元格 6 2 3" xfId="35709"/>
    <cellStyle name="检查单元格 6 2 3 2" xfId="35710"/>
    <cellStyle name="检查单元格 6 2 3 2 2" xfId="35711"/>
    <cellStyle name="检查单元格 6 2 3 4" xfId="35712"/>
    <cellStyle name="检查单元格 6 2 4" xfId="35713"/>
    <cellStyle name="强调文字颜色 2 4 2 2 4 2" xfId="35714"/>
    <cellStyle name="警告文本 3 4 3 2 2" xfId="35715"/>
    <cellStyle name="检查单元格 6 2 4 2" xfId="35716"/>
    <cellStyle name="检查单元格 6 2 5" xfId="35717"/>
    <cellStyle name="检查单元格 6 3" xfId="35718"/>
    <cellStyle name="检查单元格 6 3 2 2" xfId="35719"/>
    <cellStyle name="检查单元格 6 3 2 2 2" xfId="35720"/>
    <cellStyle name="检查单元格 6 3 2 2 3" xfId="35721"/>
    <cellStyle name="检查单元格 6 3 2 4" xfId="35722"/>
    <cellStyle name="检查单元格 6 3 2 5" xfId="35723"/>
    <cellStyle name="检查单元格 6 3 3" xfId="35724"/>
    <cellStyle name="检查单元格 6 3 3 2" xfId="35725"/>
    <cellStyle name="检查单元格 6 3 3 2 2" xfId="35726"/>
    <cellStyle name="检查单元格 6 3 3 3" xfId="35727"/>
    <cellStyle name="检查单元格 6 3 3 4" xfId="35728"/>
    <cellStyle name="检查单元格 6 3 4" xfId="35729"/>
    <cellStyle name="检查单元格 6 3 4 2" xfId="35730"/>
    <cellStyle name="检查单元格 6 3 5" xfId="35731"/>
    <cellStyle name="检查单元格 6 4" xfId="35732"/>
    <cellStyle name="检查单元格 6 4 2" xfId="35733"/>
    <cellStyle name="强调文字颜色 3 2 2 2 2 2 2 3" xfId="35734"/>
    <cellStyle name="检查单元格 6 4 2 2" xfId="35735"/>
    <cellStyle name="检查单元格 6 4 2 3" xfId="35736"/>
    <cellStyle name="检查单元格 6 4 3" xfId="35737"/>
    <cellStyle name="检查单元格 6 4 3 2" xfId="35738"/>
    <cellStyle name="检查单元格 6 4 4" xfId="35739"/>
    <cellStyle name="检查单元格 6 4 5" xfId="35740"/>
    <cellStyle name="检查单元格 6 5" xfId="35741"/>
    <cellStyle name="检查单元格 6 5 2 2" xfId="35742"/>
    <cellStyle name="检查单元格 6 6" xfId="35743"/>
    <cellStyle name="注释 2 2 2 3 3 5 2" xfId="35744"/>
    <cellStyle name="检查单元格 6 6 2" xfId="35745"/>
    <cellStyle name="检查单元格 6 7" xfId="35746"/>
    <cellStyle name="检查单元格 6 8" xfId="35747"/>
    <cellStyle name="检查单元格 7 2 2" xfId="35748"/>
    <cellStyle name="检查单元格 7 2 3" xfId="35749"/>
    <cellStyle name="检查单元格 7 2 3 2" xfId="35750"/>
    <cellStyle name="检查单元格 7 2 4" xfId="35751"/>
    <cellStyle name="强调文字颜色 2 4 2 3 4 2" xfId="35752"/>
    <cellStyle name="检查单元格 7 2 5" xfId="35753"/>
    <cellStyle name="检查单元格 7 3" xfId="35754"/>
    <cellStyle name="检查单元格 7 3 2" xfId="35755"/>
    <cellStyle name="检查单元格 7 3 2 2" xfId="35756"/>
    <cellStyle name="检查单元格 7 3 3" xfId="35757"/>
    <cellStyle name="检查单元格 7 3 4" xfId="35758"/>
    <cellStyle name="检查单元格 7 4" xfId="35759"/>
    <cellStyle name="检查单元格 7 4 2" xfId="35760"/>
    <cellStyle name="检查单元格 8 2 3" xfId="35761"/>
    <cellStyle name="解释性文本 10" xfId="35762"/>
    <cellStyle name="解释性文本 11" xfId="35763"/>
    <cellStyle name="解释性文本 12" xfId="35764"/>
    <cellStyle name="解释性文本 2 2 10" xfId="35765"/>
    <cellStyle name="解释性文本 2 2 10 2" xfId="35766"/>
    <cellStyle name="解释性文本 2 2 11" xfId="35767"/>
    <cellStyle name="输出 5 2 3 6 2" xfId="35768"/>
    <cellStyle name="解释性文本 2 2 13" xfId="35769"/>
    <cellStyle name="解释性文本 2 2 2 2 2 2" xfId="35770"/>
    <cellStyle name="解释性文本 2 2 2 2 2 2 2" xfId="35771"/>
    <cellStyle name="解释性文本 2 2 2 2 2 2 3" xfId="35772"/>
    <cellStyle name="解释性文本 2 2 2 2 2 3" xfId="35773"/>
    <cellStyle name="解释性文本 2 2 2 2 2 3 2" xfId="35774"/>
    <cellStyle name="解释性文本 2 2 2 2 2 5" xfId="35775"/>
    <cellStyle name="解释性文本 2 2 2 2 3" xfId="35776"/>
    <cellStyle name="解释性文本 2 2 2 2 3 2" xfId="35777"/>
    <cellStyle name="解释性文本 2 2 2 2 3 2 2" xfId="35778"/>
    <cellStyle name="解释性文本 2 2 2 2 3 3" xfId="35779"/>
    <cellStyle name="解释性文本 2 2 2 2 3 4" xfId="35780"/>
    <cellStyle name="解释性文本 2 2 2 3" xfId="35781"/>
    <cellStyle name="解释性文本 2 2 2 3 2" xfId="35782"/>
    <cellStyle name="解释性文本 2 2 2 3 2 2" xfId="35783"/>
    <cellStyle name="解释性文本 2 2 2 3 2 2 2" xfId="35784"/>
    <cellStyle name="解释性文本 2 2 2 3 2 3 2" xfId="35785"/>
    <cellStyle name="解释性文本 2 2 2 3 2 4" xfId="35786"/>
    <cellStyle name="解释性文本 2 2 2 3 2 5" xfId="35787"/>
    <cellStyle name="链接单元格 2 3 5 2 2 2" xfId="35788"/>
    <cellStyle name="解释性文本 2 2 2 3 3" xfId="35789"/>
    <cellStyle name="解释性文本 2 2 2 3 3 2" xfId="35790"/>
    <cellStyle name="解释性文本 2 2 2 3 3 3" xfId="35791"/>
    <cellStyle name="解释性文本 2 2 2 3 3 4" xfId="35792"/>
    <cellStyle name="链接单元格 2 3 5 2 2 3" xfId="35793"/>
    <cellStyle name="解释性文本 2 2 2 3 4" xfId="35794"/>
    <cellStyle name="解释性文本 2 2 2 3 5" xfId="35795"/>
    <cellStyle name="解释性文本 2 2 2 4" xfId="35796"/>
    <cellStyle name="解释性文本 2 2 2 4 2 2" xfId="35797"/>
    <cellStyle name="解释性文本 2 2 2 4 3" xfId="35798"/>
    <cellStyle name="解释性文本 2 2 2 4 3 2" xfId="35799"/>
    <cellStyle name="解释性文本 2 2 2 4 4" xfId="35800"/>
    <cellStyle name="解释性文本 2 2 2 4 5" xfId="35801"/>
    <cellStyle name="解释性文本 2 2 2 5 2 2" xfId="35802"/>
    <cellStyle name="解释性文本 2 2 2 5 3" xfId="35803"/>
    <cellStyle name="解释性文本 2 2 2 5 4" xfId="35804"/>
    <cellStyle name="解释性文本 2 2 2 6 2" xfId="35805"/>
    <cellStyle name="解释性文本 2 2 2 7" xfId="35806"/>
    <cellStyle name="解释性文本 2 2 2 8" xfId="35807"/>
    <cellStyle name="解释性文本 2 2 3 2 2" xfId="35808"/>
    <cellStyle name="解释性文本 2 2 3 2 3" xfId="35809"/>
    <cellStyle name="解释性文本 2 2 3 2 5" xfId="35810"/>
    <cellStyle name="解释性文本 2 2 3 3 3" xfId="35811"/>
    <cellStyle name="解释性文本 2 2 3 3 4" xfId="35812"/>
    <cellStyle name="解释性文本 2 2 4 2" xfId="35813"/>
    <cellStyle name="解释性文本 2 2 4 2 2" xfId="35814"/>
    <cellStyle name="解释性文本 2 2 4 2 3" xfId="35815"/>
    <cellStyle name="解释性文本 2 2 4 2 5" xfId="35816"/>
    <cellStyle name="解释性文本 2 2 4 3" xfId="35817"/>
    <cellStyle name="解释性文本 2 2 4 3 2" xfId="35818"/>
    <cellStyle name="解释性文本 2 2 4 3 2 2" xfId="35819"/>
    <cellStyle name="解释性文本 2 2 4 3 3" xfId="35820"/>
    <cellStyle name="解释性文本 2 2 4 3 4" xfId="35821"/>
    <cellStyle name="解释性文本 2 2 4 4" xfId="35822"/>
    <cellStyle name="解释性文本 2 2 5" xfId="35823"/>
    <cellStyle name="输入 2 3 2 3 3" xfId="35824"/>
    <cellStyle name="强调文字颜色 2 2" xfId="35825"/>
    <cellStyle name="解释性文本 2 2 5 3 2" xfId="35826"/>
    <cellStyle name="解释性文本 2 2 6 2" xfId="35827"/>
    <cellStyle name="输入 2 3 3 2 3" xfId="35828"/>
    <cellStyle name="解释性文本 2 2 6 2 2" xfId="35829"/>
    <cellStyle name="输入 2 3 3 2 4" xfId="35830"/>
    <cellStyle name="解释性文本 2 2 6 2 3" xfId="35831"/>
    <cellStyle name="解释性文本 2 2 6 4" xfId="35832"/>
    <cellStyle name="解释性文本 2 2 7" xfId="35833"/>
    <cellStyle name="解释性文本 2 2 7 2" xfId="35834"/>
    <cellStyle name="输入 2 3 4 2 3" xfId="35835"/>
    <cellStyle name="解释性文本 2 2 7 2 2" xfId="35836"/>
    <cellStyle name="注释 2 4 5 2 2 2" xfId="35837"/>
    <cellStyle name="输入 2 3 4 2 4" xfId="35838"/>
    <cellStyle name="解释性文本 2 2 7 2 3" xfId="35839"/>
    <cellStyle name="解释性文本 2 2 7 3" xfId="35840"/>
    <cellStyle name="解释性文本 2 2 7 4" xfId="35841"/>
    <cellStyle name="解释性文本 2 2 8 2 2 3" xfId="35842"/>
    <cellStyle name="输入 2 3 5 2 4" xfId="35843"/>
    <cellStyle name="解释性文本 2 2 8 2 3" xfId="35844"/>
    <cellStyle name="输入 2 3 5 2 5" xfId="35845"/>
    <cellStyle name="解释性文本 2 2 8 2 4" xfId="35846"/>
    <cellStyle name="解释性文本 2 2 8 5" xfId="35847"/>
    <cellStyle name="解释性文本 2 3 2 2 3 2" xfId="35848"/>
    <cellStyle name="解释性文本 2 3 2 6" xfId="35849"/>
    <cellStyle name="解释性文本 2 3 3" xfId="35850"/>
    <cellStyle name="解释性文本 2 3 3 2" xfId="35851"/>
    <cellStyle name="解释性文本 2 3 3 2 2 3" xfId="35852"/>
    <cellStyle name="解释性文本 2 3 3 2 3 2" xfId="35853"/>
    <cellStyle name="解释性文本 2 3 3 2 4" xfId="35854"/>
    <cellStyle name="解释性文本 2 3 3 2 5" xfId="35855"/>
    <cellStyle name="解释性文本 2 3 3 3 4" xfId="35856"/>
    <cellStyle name="解释性文本 2 3 4" xfId="35857"/>
    <cellStyle name="解释性文本 2 3 4 2" xfId="35858"/>
    <cellStyle name="解释性文本 2 3 5" xfId="35859"/>
    <cellStyle name="解释性文本 2 3 5 2" xfId="35860"/>
    <cellStyle name="输入 2 4 2 2 3 3" xfId="35861"/>
    <cellStyle name="解释性文本 2 3 5 2 2 3" xfId="35862"/>
    <cellStyle name="适中 3 2 2 2 2 2" xfId="35863"/>
    <cellStyle name="输入 2 4 2 2 5" xfId="35864"/>
    <cellStyle name="解释性文本 2 3 5 2 4" xfId="35865"/>
    <cellStyle name="解释性文本 2 3 5 5" xfId="35866"/>
    <cellStyle name="解释性文本 2 3 6" xfId="35867"/>
    <cellStyle name="解释性文本 2 3 6 2" xfId="35868"/>
    <cellStyle name="解释性文本 2 4 2" xfId="35869"/>
    <cellStyle name="解释性文本 2 4 2 2" xfId="35870"/>
    <cellStyle name="解释性文本 2 4 2 3" xfId="35871"/>
    <cellStyle name="链接单元格 4 2 3 3 2 2" xfId="35872"/>
    <cellStyle name="解释性文本 2 4 2 4" xfId="35873"/>
    <cellStyle name="解释性文本 2 4 3" xfId="35874"/>
    <cellStyle name="解释性文本 2 4 3 2" xfId="35875"/>
    <cellStyle name="解释性文本 2 4 4" xfId="35876"/>
    <cellStyle name="解释性文本 2 4 5" xfId="35877"/>
    <cellStyle name="解释性文本 2 4 6" xfId="35878"/>
    <cellStyle name="解释性文本 2 5" xfId="35879"/>
    <cellStyle name="解释性文本 2 5 2" xfId="35880"/>
    <cellStyle name="解释性文本 2 5 2 4" xfId="35881"/>
    <cellStyle name="强调文字颜色 6 3 4 3 2 2" xfId="35882"/>
    <cellStyle name="解释性文本 2 5 2 5" xfId="35883"/>
    <cellStyle name="解释性文本 2 5 3" xfId="35884"/>
    <cellStyle name="解释性文本 2 5 4" xfId="35885"/>
    <cellStyle name="解释性文本 2 5 4 2" xfId="35886"/>
    <cellStyle name="解释性文本 2 5 5" xfId="35887"/>
    <cellStyle name="解释性文本 2 5 6" xfId="35888"/>
    <cellStyle name="解释性文本 2 6" xfId="35889"/>
    <cellStyle name="解释性文本 2 6 2" xfId="35890"/>
    <cellStyle name="解释性文本 2 6 2 2" xfId="35891"/>
    <cellStyle name="解释性文本 2 6 2 3" xfId="35892"/>
    <cellStyle name="解释性文本 2 6 2 4" xfId="35893"/>
    <cellStyle name="解释性文本 2 6 3" xfId="35894"/>
    <cellStyle name="解释性文本 2 6 3 2" xfId="35895"/>
    <cellStyle name="解释性文本 2 6 3 3" xfId="35896"/>
    <cellStyle name="解释性文本 2 6 4 2" xfId="35897"/>
    <cellStyle name="解释性文本 2 6 6" xfId="35898"/>
    <cellStyle name="解释性文本 5 2 2 2 3" xfId="35899"/>
    <cellStyle name="解释性文本 2 7" xfId="35900"/>
    <cellStyle name="解释性文本 2 7 2" xfId="35901"/>
    <cellStyle name="解释性文本 2 8" xfId="35902"/>
    <cellStyle name="解释性文本 2 8 2" xfId="35903"/>
    <cellStyle name="解释性文本 3 2 2 2 3" xfId="35904"/>
    <cellStyle name="解释性文本 3 2 2 2 5" xfId="35905"/>
    <cellStyle name="解释性文本 3 2 2 3" xfId="35906"/>
    <cellStyle name="解释性文本 3 2 2 3 3" xfId="35907"/>
    <cellStyle name="解释性文本 3 2 2 4" xfId="35908"/>
    <cellStyle name="解释性文本 3 2 2 4 2" xfId="35909"/>
    <cellStyle name="解释性文本 3 2 2 6" xfId="35910"/>
    <cellStyle name="解释性文本 3 2 3" xfId="35911"/>
    <cellStyle name="解释性文本 3 2 3 2" xfId="35912"/>
    <cellStyle name="解释性文本 3 2 3 2 3" xfId="35913"/>
    <cellStyle name="解释性文本 3 2 3 2 3 2" xfId="35914"/>
    <cellStyle name="解释性文本 3 2 3 2 4" xfId="35915"/>
    <cellStyle name="解释性文本 3 2 3 2 5" xfId="35916"/>
    <cellStyle name="解释性文本 3 2 3 3 4" xfId="35917"/>
    <cellStyle name="解释性文本 3 2 3 4 2" xfId="35918"/>
    <cellStyle name="解释性文本 3 2 4" xfId="35919"/>
    <cellStyle name="解释性文本 3 2 4 2" xfId="35920"/>
    <cellStyle name="解释性文本 3 2 5" xfId="35921"/>
    <cellStyle name="解释性文本 3 2 5 2" xfId="35922"/>
    <cellStyle name="解释性文本 3 2 5 3" xfId="35923"/>
    <cellStyle name="解释性文本 3 2 5 4" xfId="35924"/>
    <cellStyle name="解释性文本 3 2 6" xfId="35925"/>
    <cellStyle name="解释性文本 3 2 6 2" xfId="35926"/>
    <cellStyle name="解释性文本 3 2 7" xfId="35927"/>
    <cellStyle name="输入 2 3 2 5 2 3" xfId="35928"/>
    <cellStyle name="链接单元格 2 2 2 2 2 4" xfId="35929"/>
    <cellStyle name="解释性文本 3 3 2 2" xfId="35930"/>
    <cellStyle name="解释性文本 3 3 2 2 2" xfId="35931"/>
    <cellStyle name="解释性文本 3 3 2 2 3" xfId="35932"/>
    <cellStyle name="输入 2 3 2 5 2 4" xfId="35933"/>
    <cellStyle name="链接单元格 2 2 2 2 2 5" xfId="35934"/>
    <cellStyle name="解释性文本 3 3 2 3" xfId="35935"/>
    <cellStyle name="解释性文本 3 3 2 4" xfId="35936"/>
    <cellStyle name="输出 2 2 11 2 2 2 2" xfId="35937"/>
    <cellStyle name="解释性文本 3 3 2 5" xfId="35938"/>
    <cellStyle name="解释性文本 3 3 3" xfId="35939"/>
    <cellStyle name="输入 2 3 2 5 3 3" xfId="35940"/>
    <cellStyle name="强调文字颜色 4 2 3" xfId="35941"/>
    <cellStyle name="链接单元格 2 2 2 2 3 4" xfId="35942"/>
    <cellStyle name="解释性文本 3 3 3 2" xfId="35943"/>
    <cellStyle name="解释性文本 3 3 4" xfId="35944"/>
    <cellStyle name="解释性文本 3 3 4 2" xfId="35945"/>
    <cellStyle name="解释性文本 3 3 5" xfId="35946"/>
    <cellStyle name="解释性文本 3 3 6" xfId="35947"/>
    <cellStyle name="解释性文本 3 4 2" xfId="35948"/>
    <cellStyle name="解释性文本 3 4 2 2 2" xfId="35949"/>
    <cellStyle name="解释性文本 3 4 2 2 3" xfId="35950"/>
    <cellStyle name="解释性文本 3 4 2 4" xfId="35951"/>
    <cellStyle name="解释性文本 3 4 2 5" xfId="35952"/>
    <cellStyle name="解释性文本 3 4 3" xfId="35953"/>
    <cellStyle name="输入 2 3 2 6 3 3" xfId="35954"/>
    <cellStyle name="强调文字颜色 5 2 3" xfId="35955"/>
    <cellStyle name="链接单元格 2 2 2 3 3 4" xfId="35956"/>
    <cellStyle name="解释性文本 3 4 3 2" xfId="35957"/>
    <cellStyle name="解释性文本 3 4 3 2 2" xfId="35958"/>
    <cellStyle name="解释性文本 3 4 4" xfId="35959"/>
    <cellStyle name="解释性文本 3 4 5" xfId="35960"/>
    <cellStyle name="解释性文本 3 4 6" xfId="35961"/>
    <cellStyle name="解释性文本 3 5" xfId="35962"/>
    <cellStyle name="解释性文本 3 6" xfId="35963"/>
    <cellStyle name="解释性文本 3 6 2 2" xfId="35964"/>
    <cellStyle name="解释性文本 3 7" xfId="35965"/>
    <cellStyle name="解释性文本 3 7 2" xfId="35966"/>
    <cellStyle name="解释性文本 3 8" xfId="35967"/>
    <cellStyle name="解释性文本 3 9" xfId="35968"/>
    <cellStyle name="解释性文本 4 2 2 6" xfId="35969"/>
    <cellStyle name="解释性文本 4 2 3" xfId="35970"/>
    <cellStyle name="解释性文本 4 2 5" xfId="35971"/>
    <cellStyle name="解释性文本 4 2 6" xfId="35972"/>
    <cellStyle name="解释性文本 4 3" xfId="35973"/>
    <cellStyle name="解释性文本 4 3 2" xfId="35974"/>
    <cellStyle name="解释性文本 4 3 2 2" xfId="35975"/>
    <cellStyle name="解释性文本 4 3 2 2 2" xfId="35976"/>
    <cellStyle name="解释性文本 4 3 2 2 3" xfId="35977"/>
    <cellStyle name="解释性文本 4 3 2 3" xfId="35978"/>
    <cellStyle name="解释性文本 4 3 2 3 2" xfId="35979"/>
    <cellStyle name="解释性文本 4 3 2 4" xfId="35980"/>
    <cellStyle name="解释性文本 4 3 2 5" xfId="35981"/>
    <cellStyle name="解释性文本 4 3 3" xfId="35982"/>
    <cellStyle name="解释性文本 4 3 3 2" xfId="35983"/>
    <cellStyle name="解释性文本 4 3 3 2 2" xfId="35984"/>
    <cellStyle name="解释性文本 4 3 3 4" xfId="35985"/>
    <cellStyle name="解释性文本 4 3 4 2" xfId="35986"/>
    <cellStyle name="输出 2 10 4" xfId="35987"/>
    <cellStyle name="解释性文本 4 3 5" xfId="35988"/>
    <cellStyle name="解释性文本 4 3 6" xfId="35989"/>
    <cellStyle name="解释性文本 4 4" xfId="35990"/>
    <cellStyle name="解释性文本 4 4 2" xfId="35991"/>
    <cellStyle name="解释性文本 4 4 2 2 2" xfId="35992"/>
    <cellStyle name="解释性文本 4 4 2 2 3" xfId="35993"/>
    <cellStyle name="解释性文本 4 4 2 4" xfId="35994"/>
    <cellStyle name="解释性文本 4 4 2 5" xfId="35995"/>
    <cellStyle name="解释性文本 4 4 3" xfId="35996"/>
    <cellStyle name="解释性文本 4 4 3 2" xfId="35997"/>
    <cellStyle name="解释性文本 4 4 3 2 2" xfId="35998"/>
    <cellStyle name="解释性文本 4 4 3 4" xfId="35999"/>
    <cellStyle name="解释性文本 4 4 4" xfId="36000"/>
    <cellStyle name="解释性文本 4 4 4 2" xfId="36001"/>
    <cellStyle name="解释性文本 4 4 6" xfId="36002"/>
    <cellStyle name="解释性文本 4 5" xfId="36003"/>
    <cellStyle name="解释性文本 4 5 2 2" xfId="36004"/>
    <cellStyle name="解释性文本 4 6" xfId="36005"/>
    <cellStyle name="解释性文本 4 6 2 2" xfId="36006"/>
    <cellStyle name="输入 7 2 2 2" xfId="36007"/>
    <cellStyle name="注释 3 2 2" xfId="36008"/>
    <cellStyle name="解释性文本 4 6 4" xfId="36009"/>
    <cellStyle name="解释性文本 4 7" xfId="36010"/>
    <cellStyle name="解释性文本 4 7 2" xfId="36011"/>
    <cellStyle name="强调文字颜色 1 2 2 2 4" xfId="36012"/>
    <cellStyle name="解释性文本 5 2" xfId="36013"/>
    <cellStyle name="解释性文本 5 2 2" xfId="36014"/>
    <cellStyle name="解释性文本 5 2 2 2" xfId="36015"/>
    <cellStyle name="强调文字颜色 1 5 2 2 3" xfId="36016"/>
    <cellStyle name="解释性文本 5 2 2 2 2 2" xfId="36017"/>
    <cellStyle name="解释性文本 5 2 2 2 4" xfId="36018"/>
    <cellStyle name="解释性文本 5 2 2 2 5" xfId="36019"/>
    <cellStyle name="解释性文本 5 2 2 3" xfId="36020"/>
    <cellStyle name="解释性文本 5 2 2 3 2" xfId="36021"/>
    <cellStyle name="强调文字颜色 1 5 3 2 3" xfId="36022"/>
    <cellStyle name="解释性文本 5 2 2 3 2 2" xfId="36023"/>
    <cellStyle name="解释性文本 5 2 2 3 3" xfId="36024"/>
    <cellStyle name="解释性文本 5 2 2 3 4" xfId="36025"/>
    <cellStyle name="解释性文本 5 2 2 4" xfId="36026"/>
    <cellStyle name="解释性文本 5 2 2 4 2" xfId="36027"/>
    <cellStyle name="解释性文本 5 2 3" xfId="36028"/>
    <cellStyle name="解释性文本 5 2 3 2" xfId="36029"/>
    <cellStyle name="解释性文本 5 2 3 2 2" xfId="36030"/>
    <cellStyle name="注释 2 2 3" xfId="36031"/>
    <cellStyle name="解释性文本 5 2 3 2 2 2" xfId="36032"/>
    <cellStyle name="注释 2 2 3 2" xfId="36033"/>
    <cellStyle name="解释性文本 5 2 3 2 3" xfId="36034"/>
    <cellStyle name="注释 2 2 4" xfId="36035"/>
    <cellStyle name="解释性文本 5 2 3 2 3 2" xfId="36036"/>
    <cellStyle name="注释 2 2 4 2" xfId="36037"/>
    <cellStyle name="解释性文本 5 2 3 2 4" xfId="36038"/>
    <cellStyle name="注释 2 2 5" xfId="36039"/>
    <cellStyle name="解释性文本 5 2 3 2 5" xfId="36040"/>
    <cellStyle name="注释 2 2 6" xfId="36041"/>
    <cellStyle name="解释性文本 5 2 3 3 2" xfId="36042"/>
    <cellStyle name="注释 2 3 3" xfId="36043"/>
    <cellStyle name="解释性文本 5 2 3 3 2 2" xfId="36044"/>
    <cellStyle name="注释 2 3 3 2" xfId="36045"/>
    <cellStyle name="解释性文本 5 2 3 3 3" xfId="36046"/>
    <cellStyle name="注释 2 3 4" xfId="36047"/>
    <cellStyle name="解释性文本 5 2 3 3 4" xfId="36048"/>
    <cellStyle name="注释 2 3 5" xfId="36049"/>
    <cellStyle name="解释性文本 5 2 3 4" xfId="36050"/>
    <cellStyle name="解释性文本 5 2 3 4 2" xfId="36051"/>
    <cellStyle name="注释 2 4 3" xfId="36052"/>
    <cellStyle name="解释性文本 5 2 4" xfId="36053"/>
    <cellStyle name="解释性文本 5 2 4 2 2" xfId="36054"/>
    <cellStyle name="输入 7 2 2 3" xfId="36055"/>
    <cellStyle name="注释 3 2 3" xfId="36056"/>
    <cellStyle name="解释性文本 5 2 4 3" xfId="36057"/>
    <cellStyle name="解释性文本 5 2 4 3 2" xfId="36058"/>
    <cellStyle name="注释 3 3 3" xfId="36059"/>
    <cellStyle name="强调文字颜色 1 2 2 2 7" xfId="36060"/>
    <cellStyle name="解释性文本 5 2 4 4" xfId="36061"/>
    <cellStyle name="解释性文本 5 2 5" xfId="36062"/>
    <cellStyle name="解释性文本 5 2 5 2" xfId="36063"/>
    <cellStyle name="解释性文本 5 2 5 2 2" xfId="36064"/>
    <cellStyle name="输入 7 3 2 3" xfId="36065"/>
    <cellStyle name="注释 4 2 3" xfId="36066"/>
    <cellStyle name="输入 5 3 2 2 3" xfId="36067"/>
    <cellStyle name="解释性文本 5 2 5 3" xfId="36068"/>
    <cellStyle name="解释性文本 5 2 5 4" xfId="36069"/>
    <cellStyle name="解释性文本 5 2 6" xfId="36070"/>
    <cellStyle name="解释性文本 5 2 6 2" xfId="36071"/>
    <cellStyle name="解释性文本 5 2 7" xfId="36072"/>
    <cellStyle name="解释性文本 5 3 2 2" xfId="36073"/>
    <cellStyle name="解释性文本 5 3 2 2 3" xfId="36074"/>
    <cellStyle name="解释性文本 5 3 3 2" xfId="36075"/>
    <cellStyle name="解释性文本 5 3 3 2 2" xfId="36076"/>
    <cellStyle name="解释性文本 5 3 4 2" xfId="36077"/>
    <cellStyle name="解释性文本 5 3 6" xfId="36078"/>
    <cellStyle name="解释性文本 5 4" xfId="36079"/>
    <cellStyle name="解释性文本 5 4 2 2" xfId="36080"/>
    <cellStyle name="解释性文本 5 4 2 2 2" xfId="36081"/>
    <cellStyle name="解释性文本 5 4 3" xfId="36082"/>
    <cellStyle name="解释性文本 5 4 3 2" xfId="36083"/>
    <cellStyle name="解释性文本 5 4 3 2 2" xfId="36084"/>
    <cellStyle name="解释性文本 5 4 4 2" xfId="36085"/>
    <cellStyle name="解释性文本 5 4 5" xfId="36086"/>
    <cellStyle name="解释性文本 5 4 6" xfId="36087"/>
    <cellStyle name="解释性文本 5 5" xfId="36088"/>
    <cellStyle name="解释性文本 5 5 2 2" xfId="36089"/>
    <cellStyle name="解释性文本 5 5 3 2" xfId="36090"/>
    <cellStyle name="解释性文本 5 5 4" xfId="36091"/>
    <cellStyle name="解释性文本 5 5 5" xfId="36092"/>
    <cellStyle name="解释性文本 5 6" xfId="36093"/>
    <cellStyle name="解释性文本 5 7" xfId="36094"/>
    <cellStyle name="解释性文本 6" xfId="36095"/>
    <cellStyle name="解释性文本 6 2" xfId="36096"/>
    <cellStyle name="解释性文本 6 2 2" xfId="36097"/>
    <cellStyle name="解释性文本 6 2 2 2" xfId="36098"/>
    <cellStyle name="解释性文本 6 2 2 2 2" xfId="36099"/>
    <cellStyle name="解释性文本 6 2 2 2 3" xfId="36100"/>
    <cellStyle name="解释性文本 6 2 2 3" xfId="36101"/>
    <cellStyle name="解释性文本 6 2 2 3 2" xfId="36102"/>
    <cellStyle name="解释性文本 6 2 2 4" xfId="36103"/>
    <cellStyle name="输出 2 4 2 4 3 2" xfId="36104"/>
    <cellStyle name="解释性文本 6 2 2 5" xfId="36105"/>
    <cellStyle name="解释性文本 6 2 3" xfId="36106"/>
    <cellStyle name="解释性文本 6 2 3 2" xfId="36107"/>
    <cellStyle name="解释性文本 6 2 3 2 2" xfId="36108"/>
    <cellStyle name="解释性文本 6 2 3 4" xfId="36109"/>
    <cellStyle name="解释性文本 6 2 4" xfId="36110"/>
    <cellStyle name="解释性文本 6 2 4 2" xfId="36111"/>
    <cellStyle name="解释性文本 6 2 5" xfId="36112"/>
    <cellStyle name="解释性文本 6 3" xfId="36113"/>
    <cellStyle name="解释性文本 6 3 2 2" xfId="36114"/>
    <cellStyle name="强调文字颜色 6 5 2 2 2 2 2" xfId="36115"/>
    <cellStyle name="警告文本 2 2 2 5" xfId="36116"/>
    <cellStyle name="解释性文本 6 3 2 2 2" xfId="36117"/>
    <cellStyle name="强调文字颜色 6 5 2 2 2 2 3" xfId="36118"/>
    <cellStyle name="警告文本 2 2 2 6" xfId="36119"/>
    <cellStyle name="解释性文本 6 3 2 2 3" xfId="36120"/>
    <cellStyle name="解释性文本 6 3 3 2" xfId="36121"/>
    <cellStyle name="强调文字颜色 6 5 2 2 3 2 2" xfId="36122"/>
    <cellStyle name="警告文本 2 3 2 5" xfId="36123"/>
    <cellStyle name="解释性文本 6 3 3 2 2" xfId="36124"/>
    <cellStyle name="解释性文本 6 3 3 4" xfId="36125"/>
    <cellStyle name="输入 2 2 10 2 3" xfId="36126"/>
    <cellStyle name="解释性文本 6 3 4 2" xfId="36127"/>
    <cellStyle name="解释性文本 6 3 5" xfId="36128"/>
    <cellStyle name="解释性文本 6 4" xfId="36129"/>
    <cellStyle name="解释性文本 6 4 2 2" xfId="36130"/>
    <cellStyle name="解释性文本 6 4 3" xfId="36131"/>
    <cellStyle name="解释性文本 6 4 3 2" xfId="36132"/>
    <cellStyle name="解释性文本 6 4 4" xfId="36133"/>
    <cellStyle name="解释性文本 6 4 5" xfId="36134"/>
    <cellStyle name="解释性文本 6 5" xfId="36135"/>
    <cellStyle name="解释性文本 6 5 2 2" xfId="36136"/>
    <cellStyle name="解释性文本 6 5 3" xfId="36137"/>
    <cellStyle name="解释性文本 6 5 4" xfId="36138"/>
    <cellStyle name="解释性文本 6 7" xfId="36139"/>
    <cellStyle name="解释性文本 6 8" xfId="36140"/>
    <cellStyle name="解释性文本 7 2 4" xfId="36141"/>
    <cellStyle name="解释性文本 7 2 5" xfId="36142"/>
    <cellStyle name="解释性文本 7 3 2" xfId="36143"/>
    <cellStyle name="解释性文本 7 5" xfId="36144"/>
    <cellStyle name="解释性文本 7 6" xfId="36145"/>
    <cellStyle name="解释性文本 8" xfId="36146"/>
    <cellStyle name="注释 2 2 2 2 10 2" xfId="36147"/>
    <cellStyle name="警告文本 2" xfId="36148"/>
    <cellStyle name="警告文本 2 10" xfId="36149"/>
    <cellStyle name="输出 4 4 2 4" xfId="36150"/>
    <cellStyle name="警告文本 2 2 13" xfId="36151"/>
    <cellStyle name="警告文本 2 2 2 2 2 2" xfId="36152"/>
    <cellStyle name="警告文本 2 2 2 2 2 2 2" xfId="36153"/>
    <cellStyle name="警告文本 2 2 2 2 2 2 3" xfId="36154"/>
    <cellStyle name="警告文本 2 2 2 2 3" xfId="36155"/>
    <cellStyle name="警告文本 2 2 2 2 3 2" xfId="36156"/>
    <cellStyle name="警告文本 2 2 2 2 3 2 2" xfId="36157"/>
    <cellStyle name="警告文本 2 2 2 2 3 3" xfId="36158"/>
    <cellStyle name="警告文本 2 2 2 2 4" xfId="36159"/>
    <cellStyle name="警告文本 2 2 2 2 6" xfId="36160"/>
    <cellStyle name="警告文本 2 2 2 3" xfId="36161"/>
    <cellStyle name="警告文本 2 2 2 3 2" xfId="36162"/>
    <cellStyle name="警告文本 2 2 2 3 2 2" xfId="36163"/>
    <cellStyle name="警告文本 2 2 2 3 2 2 2" xfId="36164"/>
    <cellStyle name="警告文本 2 2 2 3 2 2 3" xfId="36165"/>
    <cellStyle name="警告文本 2 2 2 3 2 3 2" xfId="36166"/>
    <cellStyle name="警告文本 2 2 2 3 3 3" xfId="36167"/>
    <cellStyle name="警告文本 2 2 2 3 6" xfId="36168"/>
    <cellStyle name="强调文字颜色 6 4 2 2 4 2" xfId="36169"/>
    <cellStyle name="警告文本 2 2 2 4" xfId="36170"/>
    <cellStyle name="警告文本 2 2 2 4 2" xfId="36171"/>
    <cellStyle name="警告文本 2 2 2 4 2 2" xfId="36172"/>
    <cellStyle name="警告文本 2 2 2 4 2 3" xfId="36173"/>
    <cellStyle name="警告文本 2 2 2 5 2" xfId="36174"/>
    <cellStyle name="警告文本 2 2 2 5 4" xfId="36175"/>
    <cellStyle name="警告文本 2 2 2 6 2" xfId="36176"/>
    <cellStyle name="警告文本 2 2 2 7" xfId="36177"/>
    <cellStyle name="强调文字颜色 1 2 2 4 3 2 2" xfId="36178"/>
    <cellStyle name="警告文本 2 2 2 8" xfId="36179"/>
    <cellStyle name="注释 2 10 3 2 4" xfId="36180"/>
    <cellStyle name="警告文本 2 2 3 2 2" xfId="36181"/>
    <cellStyle name="警告文本 2 2 3 2 2 2" xfId="36182"/>
    <cellStyle name="警告文本 2 2 3 2 3" xfId="36183"/>
    <cellStyle name="警告文本 2 2 3 2 3 2" xfId="36184"/>
    <cellStyle name="警告文本 2 2 3 3" xfId="36185"/>
    <cellStyle name="警告文本 2 2 3 3 2 2" xfId="36186"/>
    <cellStyle name="警告文本 2 2 3 3 3" xfId="36187"/>
    <cellStyle name="警告文本 2 2 3 4" xfId="36188"/>
    <cellStyle name="警告文本 2 2 3 6" xfId="36189"/>
    <cellStyle name="警告文本 2 2 4 2" xfId="36190"/>
    <cellStyle name="警告文本 2 2 4 2 2" xfId="36191"/>
    <cellStyle name="输入 2 3 10 2" xfId="36192"/>
    <cellStyle name="警告文本 2 2 4 2 3" xfId="36193"/>
    <cellStyle name="警告文本 2 2 4 2 3 2" xfId="36194"/>
    <cellStyle name="警告文本 2 2 4 3 2 2" xfId="36195"/>
    <cellStyle name="输入 2 3 11 2" xfId="36196"/>
    <cellStyle name="警告文本 2 2 4 3 3" xfId="36197"/>
    <cellStyle name="警告文本 2 2 5 4" xfId="36198"/>
    <cellStyle name="警告文本 2 2 5 5" xfId="36199"/>
    <cellStyle name="警告文本 2 2 6 2 2" xfId="36200"/>
    <cellStyle name="警告文本 2 2 6 3" xfId="36201"/>
    <cellStyle name="警告文本 2 2 6 4" xfId="36202"/>
    <cellStyle name="强调文字颜色 2 3 2 3 2 5" xfId="36203"/>
    <cellStyle name="警告文本 2 2 7 4" xfId="36204"/>
    <cellStyle name="强调文字颜色 2 3 2 3 3 4" xfId="36205"/>
    <cellStyle name="警告文本 2 2 8 3" xfId="36206"/>
    <cellStyle name="警告文本 2 2 8 5" xfId="36207"/>
    <cellStyle name="警告文本 2 2 9" xfId="36208"/>
    <cellStyle name="警告文本 2 2 9 2" xfId="36209"/>
    <cellStyle name="注释 2 11 2 2 4" xfId="36210"/>
    <cellStyle name="警告文本 2 3 2 2 2" xfId="36211"/>
    <cellStyle name="警告文本 2 3 2 2 2 2" xfId="36212"/>
    <cellStyle name="警告文本 2 3 2 2 3" xfId="36213"/>
    <cellStyle name="警告文本 2 3 2 2 3 2" xfId="36214"/>
    <cellStyle name="警告文本 2 3 2 2 4" xfId="36215"/>
    <cellStyle name="警告文本 2 3 2 3" xfId="36216"/>
    <cellStyle name="警告文本 2 3 2 3 2" xfId="36217"/>
    <cellStyle name="警告文本 2 3 2 3 2 2" xfId="36218"/>
    <cellStyle name="警告文本 2 3 2 3 3" xfId="36219"/>
    <cellStyle name="警告文本 2 3 2 3 4" xfId="36220"/>
    <cellStyle name="强调文字颜色 6 4 2 3 4 2" xfId="36221"/>
    <cellStyle name="警告文本 2 3 2 4" xfId="36222"/>
    <cellStyle name="警告文本 2 3 2 4 2" xfId="36223"/>
    <cellStyle name="警告文本 2 3 2 6" xfId="36224"/>
    <cellStyle name="输出 4 2 4 2 2" xfId="36225"/>
    <cellStyle name="警告文本 2 3 3" xfId="36226"/>
    <cellStyle name="输出 4 2 4 2 2 2" xfId="36227"/>
    <cellStyle name="警告文本 2 3 3 2" xfId="36228"/>
    <cellStyle name="警告文本 2 3 3 2 2" xfId="36229"/>
    <cellStyle name="警告文本 2 3 3 2 2 2" xfId="36230"/>
    <cellStyle name="警告文本 2 3 3 2 2 3" xfId="36231"/>
    <cellStyle name="警告文本 2 3 3 2 3" xfId="36232"/>
    <cellStyle name="警告文本 2 3 3 2 3 2" xfId="36233"/>
    <cellStyle name="警告文本 2 3 3 3 2 2" xfId="36234"/>
    <cellStyle name="警告文本 2 3 3 3 3" xfId="36235"/>
    <cellStyle name="警告文本 2 3 3 5" xfId="36236"/>
    <cellStyle name="警告文本 2 3 3 6" xfId="36237"/>
    <cellStyle name="输出 4 2 4 2 3" xfId="36238"/>
    <cellStyle name="注释 2 2 2 3 7 2 2 2" xfId="36239"/>
    <cellStyle name="警告文本 2 3 4" xfId="36240"/>
    <cellStyle name="警告文本 2 3 4 5" xfId="36241"/>
    <cellStyle name="警告文本 2 3 5 2 2 2" xfId="36242"/>
    <cellStyle name="警告文本 2 3 5 2 2 3" xfId="36243"/>
    <cellStyle name="警告文本 2 3 5 4" xfId="36244"/>
    <cellStyle name="警告文本 2 3 5 5" xfId="36245"/>
    <cellStyle name="警告文本 2 3 6 2" xfId="36246"/>
    <cellStyle name="警告文本 2 4 2" xfId="36247"/>
    <cellStyle name="警告文本 2 4 2 2" xfId="36248"/>
    <cellStyle name="注释 2 12 2 2 4" xfId="36249"/>
    <cellStyle name="警告文本 2 4 2 2 2" xfId="36250"/>
    <cellStyle name="警告文本 2 4 2 2 3" xfId="36251"/>
    <cellStyle name="输出 4 2 4 3 2" xfId="36252"/>
    <cellStyle name="警告文本 2 4 3" xfId="36253"/>
    <cellStyle name="输出 2 2 2 3 2 6" xfId="36254"/>
    <cellStyle name="强调文字颜色 2 3 2 2 4" xfId="36255"/>
    <cellStyle name="警告文本 2 4 3 2" xfId="36256"/>
    <cellStyle name="强调文字颜色 2 3 2 2 4 2" xfId="36257"/>
    <cellStyle name="警告文本 2 4 3 2 2" xfId="36258"/>
    <cellStyle name="输出 2 2 2 3 3 6" xfId="36259"/>
    <cellStyle name="强调文字颜色 2 3 2 3 4" xfId="36260"/>
    <cellStyle name="警告文本 2 4 4 2" xfId="36261"/>
    <cellStyle name="警告文本 2 5" xfId="36262"/>
    <cellStyle name="警告文本 2 5 2" xfId="36263"/>
    <cellStyle name="警告文本 2 5 2 2" xfId="36264"/>
    <cellStyle name="警告文本 2 5 2 2 2" xfId="36265"/>
    <cellStyle name="警告文本 2 5 2 2 3" xfId="36266"/>
    <cellStyle name="输出 4 2 4 4 2" xfId="36267"/>
    <cellStyle name="警告文本 2 5 3" xfId="36268"/>
    <cellStyle name="警告文本 2 5 4" xfId="36269"/>
    <cellStyle name="警告文本 2 5 5" xfId="36270"/>
    <cellStyle name="警告文本 2 6 2" xfId="36271"/>
    <cellStyle name="警告文本 2 6 2 2" xfId="36272"/>
    <cellStyle name="警告文本 2 6 2 3" xfId="36273"/>
    <cellStyle name="警告文本 2 6 2 4" xfId="36274"/>
    <cellStyle name="警告文本 2 6 3" xfId="36275"/>
    <cellStyle name="警告文本 2 6 4" xfId="36276"/>
    <cellStyle name="警告文本 2 6 5" xfId="36277"/>
    <cellStyle name="警告文本 2 7" xfId="36278"/>
    <cellStyle name="警告文本 2 7 2" xfId="36279"/>
    <cellStyle name="警告文本 2 8" xfId="36280"/>
    <cellStyle name="强调文字颜色 5 5 2 4 2 3" xfId="36281"/>
    <cellStyle name="警告文本 3 2 2 2 2" xfId="36282"/>
    <cellStyle name="警告文本 3 2 2 2 2 2" xfId="36283"/>
    <cellStyle name="警告文本 3 2 2 2 3" xfId="36284"/>
    <cellStyle name="警告文本 3 2 2 2 4" xfId="36285"/>
    <cellStyle name="警告文本 3 2 2 2 5" xfId="36286"/>
    <cellStyle name="警告文本 3 2 2 3" xfId="36287"/>
    <cellStyle name="警告文本 3 2 2 3 2" xfId="36288"/>
    <cellStyle name="警告文本 3 2 2 3 2 2" xfId="36289"/>
    <cellStyle name="警告文本 3 2 2 3 3" xfId="36290"/>
    <cellStyle name="警告文本 3 2 2 3 4" xfId="36291"/>
    <cellStyle name="警告文本 3 2 2 4" xfId="36292"/>
    <cellStyle name="警告文本 3 2 2 4 2" xfId="36293"/>
    <cellStyle name="强调文字颜色 6 5 2 3 2 2 2" xfId="36294"/>
    <cellStyle name="警告文本 3 2 2 5" xfId="36295"/>
    <cellStyle name="警告文本 3 2 2 6" xfId="36296"/>
    <cellStyle name="输出 2 2 5 2" xfId="36297"/>
    <cellStyle name="强调文字颜色 6 5 2 3 2 2 3" xfId="36298"/>
    <cellStyle name="警告文本 3 2 3 2" xfId="36299"/>
    <cellStyle name="警告文本 3 2 3 2 2" xfId="36300"/>
    <cellStyle name="警告文本 3 2 3 2 3" xfId="36301"/>
    <cellStyle name="警告文本 3 2 3 3" xfId="36302"/>
    <cellStyle name="警告文本 3 2 3 4" xfId="36303"/>
    <cellStyle name="强调文字颜色 6 5 2 3 2 3 2" xfId="36304"/>
    <cellStyle name="警告文本 3 2 3 5" xfId="36305"/>
    <cellStyle name="警告文本 3 2 3 6" xfId="36306"/>
    <cellStyle name="输出 2 2 6 2" xfId="36307"/>
    <cellStyle name="警告文本 3 2 4" xfId="36308"/>
    <cellStyle name="警告文本 3 2 4 2" xfId="36309"/>
    <cellStyle name="警告文本 3 2 4 2 2" xfId="36310"/>
    <cellStyle name="输出 2 17 2" xfId="36311"/>
    <cellStyle name="警告文本 3 2 4 2 3" xfId="36312"/>
    <cellStyle name="警告文本 3 2 4 3 2" xfId="36313"/>
    <cellStyle name="警告文本 3 2 4 5" xfId="36314"/>
    <cellStyle name="警告文本 3 2 6 2" xfId="36315"/>
    <cellStyle name="警告文本 3 2 8" xfId="36316"/>
    <cellStyle name="警告文本 3 3 2 2" xfId="36317"/>
    <cellStyle name="警告文本 3 3 2 2 3" xfId="36318"/>
    <cellStyle name="警告文本 3 3 2 3" xfId="36319"/>
    <cellStyle name="警告文本 3 3 2 3 2" xfId="36320"/>
    <cellStyle name="强调文字颜色 6 5 2 3 3 2 2" xfId="36321"/>
    <cellStyle name="警告文本 3 3 2 5" xfId="36322"/>
    <cellStyle name="输出 4 2 5 2 2" xfId="36323"/>
    <cellStyle name="警告文本 3 3 3" xfId="36324"/>
    <cellStyle name="输出 4 2 5 2 2 2" xfId="36325"/>
    <cellStyle name="警告文本 3 3 3 2" xfId="36326"/>
    <cellStyle name="警告文本 3 3 3 2 2" xfId="36327"/>
    <cellStyle name="警告文本 3 3 3 3" xfId="36328"/>
    <cellStyle name="警告文本 3 3 3 4" xfId="36329"/>
    <cellStyle name="输出 4 2 5 2 3" xfId="36330"/>
    <cellStyle name="警告文本 3 3 4" xfId="36331"/>
    <cellStyle name="警告文本 3 4" xfId="36332"/>
    <cellStyle name="警告文本 3 4 2" xfId="36333"/>
    <cellStyle name="警告文本 3 4 2 2" xfId="36334"/>
    <cellStyle name="警告文本 3 4 2 3" xfId="36335"/>
    <cellStyle name="警告文本 3 4 2 4" xfId="36336"/>
    <cellStyle name="警告文本 3 4 2 5" xfId="36337"/>
    <cellStyle name="输出 4 2 5 3 2" xfId="36338"/>
    <cellStyle name="警告文本 3 4 3" xfId="36339"/>
    <cellStyle name="强调文字颜色 2 4 2 2 4" xfId="36340"/>
    <cellStyle name="警告文本 3 4 3 2" xfId="36341"/>
    <cellStyle name="强调文字颜色 2 4 2 2 5" xfId="36342"/>
    <cellStyle name="警告文本 3 4 3 3" xfId="36343"/>
    <cellStyle name="强调文字颜色 2 4 2 2 6" xfId="36344"/>
    <cellStyle name="警告文本 3 4 3 4" xfId="36345"/>
    <cellStyle name="警告文本 3 4 4" xfId="36346"/>
    <cellStyle name="强调文字颜色 2 4 2 3 4" xfId="36347"/>
    <cellStyle name="警告文本 3 4 4 2" xfId="36348"/>
    <cellStyle name="警告文本 3 5" xfId="36349"/>
    <cellStyle name="警告文本 3 5 2" xfId="36350"/>
    <cellStyle name="输入 3 2 2 2 2 4" xfId="36351"/>
    <cellStyle name="适中 3 9" xfId="36352"/>
    <cellStyle name="警告文本 3 5 2 2" xfId="36353"/>
    <cellStyle name="警告文本 3 5 2 3" xfId="36354"/>
    <cellStyle name="输出 4 2 5 4 2" xfId="36355"/>
    <cellStyle name="警告文本 3 5 3" xfId="36356"/>
    <cellStyle name="警告文本 3 5 4" xfId="36357"/>
    <cellStyle name="警告文本 3 5 5" xfId="36358"/>
    <cellStyle name="警告文本 3 6" xfId="36359"/>
    <cellStyle name="输入 3 2 2 3 2 4" xfId="36360"/>
    <cellStyle name="警告文本 3 6 2 2" xfId="36361"/>
    <cellStyle name="警告文本 3 6 3" xfId="36362"/>
    <cellStyle name="警告文本 3 7" xfId="36363"/>
    <cellStyle name="警告文本 3 7 2" xfId="36364"/>
    <cellStyle name="警告文本 3 8" xfId="36365"/>
    <cellStyle name="警告文本 3 9" xfId="36366"/>
    <cellStyle name="注释 2 2 2 2 10 4" xfId="36367"/>
    <cellStyle name="警告文本 4" xfId="36368"/>
    <cellStyle name="警告文本 4 2 2 2" xfId="36369"/>
    <cellStyle name="警告文本 4 2 2 2 2" xfId="36370"/>
    <cellStyle name="警告文本 4 2 2 2 3" xfId="36371"/>
    <cellStyle name="警告文本 4 2 2 2 4" xfId="36372"/>
    <cellStyle name="警告文本 4 2 2 2 5" xfId="36373"/>
    <cellStyle name="注释 2 2 5 3 4 2 2" xfId="36374"/>
    <cellStyle name="警告文本 4 2 2 3" xfId="36375"/>
    <cellStyle name="警告文本 4 2 2 3 2" xfId="36376"/>
    <cellStyle name="警告文本 4 2 2 3 3" xfId="36377"/>
    <cellStyle name="警告文本 4 2 2 3 4" xfId="36378"/>
    <cellStyle name="警告文本 4 2 2 4" xfId="36379"/>
    <cellStyle name="警告文本 4 2 2 5" xfId="36380"/>
    <cellStyle name="警告文本 4 2 2 6" xfId="36381"/>
    <cellStyle name="输出 3 2 5 2" xfId="36382"/>
    <cellStyle name="警告文本 4 2 3 2 2 2" xfId="36383"/>
    <cellStyle name="警告文本 4 2 3 2 2 3" xfId="36384"/>
    <cellStyle name="警告文本 4 2 3 2 3 2" xfId="36385"/>
    <cellStyle name="警告文本 4 2 3 2 4" xfId="36386"/>
    <cellStyle name="警告文本 4 2 3 2 5" xfId="36387"/>
    <cellStyle name="警告文本 4 2 3 3 2 2" xfId="36388"/>
    <cellStyle name="警告文本 4 2 3 3 3" xfId="36389"/>
    <cellStyle name="警告文本 4 2 3 3 4" xfId="36390"/>
    <cellStyle name="警告文本 4 2 4 4" xfId="36391"/>
    <cellStyle name="警告文本 4 2 4 5" xfId="36392"/>
    <cellStyle name="警告文本 4 2 5 4" xfId="36393"/>
    <cellStyle name="警告文本 4 3 2" xfId="36394"/>
    <cellStyle name="警告文本 4 3 2 2" xfId="36395"/>
    <cellStyle name="警告文本 4 3 2 2 2" xfId="36396"/>
    <cellStyle name="警告文本 4 3 2 3" xfId="36397"/>
    <cellStyle name="警告文本 4 3 2 3 2" xfId="36398"/>
    <cellStyle name="警告文本 4 3 2 5" xfId="36399"/>
    <cellStyle name="警告文本 4 3 3 2 2" xfId="36400"/>
    <cellStyle name="警告文本 4 3 3 3" xfId="36401"/>
    <cellStyle name="警告文本 4 3 3 4" xfId="36402"/>
    <cellStyle name="注释 2 2 2 2 4 3 2 2 2" xfId="36403"/>
    <cellStyle name="警告文本 4 4" xfId="36404"/>
    <cellStyle name="警告文本 4 4 2" xfId="36405"/>
    <cellStyle name="警告文本 4 4 2 2" xfId="36406"/>
    <cellStyle name="警告文本 4 4 2 2 2" xfId="36407"/>
    <cellStyle name="警告文本 4 4 2 2 3" xfId="36408"/>
    <cellStyle name="警告文本 4 4 2 3" xfId="36409"/>
    <cellStyle name="警告文本 4 4 2 3 2" xfId="36410"/>
    <cellStyle name="警告文本 4 4 2 4" xfId="36411"/>
    <cellStyle name="警告文本 4 4 2 5" xfId="36412"/>
    <cellStyle name="强调文字颜色 2 5 2 2 5" xfId="36413"/>
    <cellStyle name="警告文本 4 4 3 3" xfId="36414"/>
    <cellStyle name="强调文字颜色 2 5 2 2 6" xfId="36415"/>
    <cellStyle name="警告文本 4 4 3 4" xfId="36416"/>
    <cellStyle name="强调文字颜色 2 5 2 3 4" xfId="36417"/>
    <cellStyle name="警告文本 4 4 4 2" xfId="36418"/>
    <cellStyle name="警告文本 4 5 2 3" xfId="36419"/>
    <cellStyle name="链接单元格 2 2 2" xfId="36420"/>
    <cellStyle name="警告文本 4 6 2" xfId="36421"/>
    <cellStyle name="输入 3 2 3 3 2 4" xfId="36422"/>
    <cellStyle name="警告文本 4 6 2 2" xfId="36423"/>
    <cellStyle name="警告文本 4 7" xfId="36424"/>
    <cellStyle name="警告文本 4 7 2" xfId="36425"/>
    <cellStyle name="警告文本 5" xfId="36426"/>
    <cellStyle name="警告文本 5 2 2 2 2 2" xfId="36427"/>
    <cellStyle name="警告文本 5 2 2 2 2 3" xfId="36428"/>
    <cellStyle name="警告文本 5 2 2 2 3 2" xfId="36429"/>
    <cellStyle name="警告文本 5 2 2 3" xfId="36430"/>
    <cellStyle name="注释 2 2 2 8 2 3" xfId="36431"/>
    <cellStyle name="警告文本 5 2 2 3 2" xfId="36432"/>
    <cellStyle name="警告文本 5 2 2 3 2 2" xfId="36433"/>
    <cellStyle name="注释 2 2 2 8 2 4" xfId="36434"/>
    <cellStyle name="警告文本 5 2 2 3 3" xfId="36435"/>
    <cellStyle name="警告文本 5 2 2 4" xfId="36436"/>
    <cellStyle name="警告文本 5 2 2 6" xfId="36437"/>
    <cellStyle name="输出 4 2 5 2" xfId="36438"/>
    <cellStyle name="警告文本 5 2 3 2" xfId="36439"/>
    <cellStyle name="警告文本 5 2 3 2 2 2" xfId="36440"/>
    <cellStyle name="输入 2 2 2 2 8 2 2" xfId="36441"/>
    <cellStyle name="警告文本 5 2 3 2 2 3" xfId="36442"/>
    <cellStyle name="警告文本 5 2 3 3" xfId="36443"/>
    <cellStyle name="警告文本 5 2 3 3 2 2" xfId="36444"/>
    <cellStyle name="警告文本 5 2 3 4" xfId="36445"/>
    <cellStyle name="警告文本 5 2 4 2" xfId="36446"/>
    <cellStyle name="警告文本 5 2 4 3" xfId="36447"/>
    <cellStyle name="警告文本 5 2 4 3 2" xfId="36448"/>
    <cellStyle name="警告文本 5 2 4 4" xfId="36449"/>
    <cellStyle name="警告文本 5 2 4 5" xfId="36450"/>
    <cellStyle name="警告文本 5 2 5 4" xfId="36451"/>
    <cellStyle name="警告文本 5 3 2" xfId="36452"/>
    <cellStyle name="警告文本 5 3 2 2" xfId="36453"/>
    <cellStyle name="警告文本 5 3 2 2 3" xfId="36454"/>
    <cellStyle name="警告文本 5 3 2 3" xfId="36455"/>
    <cellStyle name="警告文本 5 3 2 4" xfId="36456"/>
    <cellStyle name="警告文本 5 3 2 5" xfId="36457"/>
    <cellStyle name="警告文本 5 3 3 2" xfId="36458"/>
    <cellStyle name="警告文本 5 3 3 3" xfId="36459"/>
    <cellStyle name="警告文本 5 4 2" xfId="36460"/>
    <cellStyle name="警告文本 5 4 2 2" xfId="36461"/>
    <cellStyle name="警告文本 5 4 2 2 3" xfId="36462"/>
    <cellStyle name="强调文字颜色 3 2 2 2 2 2 3 2" xfId="36463"/>
    <cellStyle name="警告文本 5 4 2 3" xfId="36464"/>
    <cellStyle name="警告文本 5 4 2 3 2" xfId="36465"/>
    <cellStyle name="警告文本 5 4 2 4" xfId="36466"/>
    <cellStyle name="警告文本 5 4 2 5" xfId="36467"/>
    <cellStyle name="警告文本 5 4 3 3" xfId="36468"/>
    <cellStyle name="警告文本 5 4 4 2" xfId="36469"/>
    <cellStyle name="警告文本 5 5 2 2" xfId="36470"/>
    <cellStyle name="警告文本 5 5 2 3" xfId="36471"/>
    <cellStyle name="警告文本 5 6 2" xfId="36472"/>
    <cellStyle name="警告文本 5 6 2 2" xfId="36473"/>
    <cellStyle name="警告文本 5 7" xfId="36474"/>
    <cellStyle name="警告文本 5 7 2" xfId="36475"/>
    <cellStyle name="警告文本 6 2 2 2 2" xfId="36476"/>
    <cellStyle name="警告文本 6 2 2 2 3" xfId="36477"/>
    <cellStyle name="警告文本 6 2 2 3" xfId="36478"/>
    <cellStyle name="注释 2 3 2 8 2 3" xfId="36479"/>
    <cellStyle name="警告文本 6 2 2 3 2" xfId="36480"/>
    <cellStyle name="警告文本 6 2 2 4" xfId="36481"/>
    <cellStyle name="警告文本 6 2 3 2" xfId="36482"/>
    <cellStyle name="警告文本 6 2 4" xfId="36483"/>
    <cellStyle name="警告文本 6 2 4 2" xfId="36484"/>
    <cellStyle name="警告文本 6 2 6" xfId="36485"/>
    <cellStyle name="警告文本 6 3" xfId="36486"/>
    <cellStyle name="警告文本 6 3 2" xfId="36487"/>
    <cellStyle name="警告文本 6 3 2 2 2" xfId="36488"/>
    <cellStyle name="警告文本 6 3 2 2 3" xfId="36489"/>
    <cellStyle name="警告文本 6 3 2 3" xfId="36490"/>
    <cellStyle name="注释 2 3 3 8 2 3" xfId="36491"/>
    <cellStyle name="警告文本 6 3 2 3 2" xfId="36492"/>
    <cellStyle name="警告文本 6 3 2 4" xfId="36493"/>
    <cellStyle name="警告文本 6 3 2 5" xfId="36494"/>
    <cellStyle name="警告文本 6 3 3" xfId="36495"/>
    <cellStyle name="警告文本 6 3 3 2" xfId="36496"/>
    <cellStyle name="警告文本 6 3 4" xfId="36497"/>
    <cellStyle name="警告文本 6 3 4 2" xfId="36498"/>
    <cellStyle name="警告文本 6 3 5" xfId="36499"/>
    <cellStyle name="警告文本 6 4" xfId="36500"/>
    <cellStyle name="警告文本 6 4 2" xfId="36501"/>
    <cellStyle name="警告文本 6 4 2 2" xfId="36502"/>
    <cellStyle name="警告文本 6 4 2 3" xfId="36503"/>
    <cellStyle name="警告文本 6 4 3 2" xfId="36504"/>
    <cellStyle name="警告文本 6 4 4" xfId="36505"/>
    <cellStyle name="警告文本 6 4 5" xfId="36506"/>
    <cellStyle name="警告文本 6 5" xfId="36507"/>
    <cellStyle name="警告文本 6 5 2" xfId="36508"/>
    <cellStyle name="警告文本 6 6" xfId="36509"/>
    <cellStyle name="警告文本 6 6 2" xfId="36510"/>
    <cellStyle name="警告文本 6 7" xfId="36511"/>
    <cellStyle name="警告文本 7 2 2" xfId="36512"/>
    <cellStyle name="警告文本 7 2 2 2" xfId="36513"/>
    <cellStyle name="警告文本 7 2 2 3" xfId="36514"/>
    <cellStyle name="警告文本 7 2 3" xfId="36515"/>
    <cellStyle name="警告文本 7 3 2" xfId="36516"/>
    <cellStyle name="警告文本 7 3 2 2" xfId="36517"/>
    <cellStyle name="警告文本 7 3 3" xfId="36518"/>
    <cellStyle name="警告文本 7 4" xfId="36519"/>
    <cellStyle name="警告文本 7 4 2" xfId="36520"/>
    <cellStyle name="警告文本 7 6" xfId="36521"/>
    <cellStyle name="警告文本 9" xfId="36522"/>
    <cellStyle name="警告文本 9 2" xfId="36523"/>
    <cellStyle name="链接单元格 12" xfId="36524"/>
    <cellStyle name="链接单元格 13" xfId="36525"/>
    <cellStyle name="输出 5 2 5 2 2" xfId="36526"/>
    <cellStyle name="链接单元格 2" xfId="36527"/>
    <cellStyle name="输出 5 2 5 2 2 2" xfId="36528"/>
    <cellStyle name="链接单元格 2 2" xfId="36529"/>
    <cellStyle name="链接单元格 2 2 2 2" xfId="36530"/>
    <cellStyle name="链接单元格 2 2 2 2 2" xfId="36531"/>
    <cellStyle name="链接单元格 2 2 2 2 2 2 2" xfId="36532"/>
    <cellStyle name="链接单元格 2 2 2 2 2 2 3" xfId="36533"/>
    <cellStyle name="链接单元格 2 2 2 2 2 3 2" xfId="36534"/>
    <cellStyle name="输入 2 5 2 10" xfId="36535"/>
    <cellStyle name="输入 2 3 2 5 2 2 2" xfId="36536"/>
    <cellStyle name="链接单元格 2 2 2 2 3" xfId="36537"/>
    <cellStyle name="链接单元格 2 2 2 2 3 2" xfId="36538"/>
    <cellStyle name="链接单元格 2 2 2 2 3 2 2" xfId="36539"/>
    <cellStyle name="输入 2 3 2 5 3 2" xfId="36540"/>
    <cellStyle name="强调文字颜色 4 2 2" xfId="36541"/>
    <cellStyle name="链接单元格 2 2 2 2 3 3" xfId="36542"/>
    <cellStyle name="链接单元格 2 2 2 3" xfId="36543"/>
    <cellStyle name="链接单元格 2 2 2 3 2" xfId="36544"/>
    <cellStyle name="链接单元格 2 2 2 3 2 2 3" xfId="36545"/>
    <cellStyle name="输入 2 3 2 6 2 2 2" xfId="36546"/>
    <cellStyle name="链接单元格 2 2 2 3 2 3 2" xfId="36547"/>
    <cellStyle name="链接单元格 2 2 2 3 3" xfId="36548"/>
    <cellStyle name="链接单元格 2 2 2 3 6" xfId="36549"/>
    <cellStyle name="输入 2 14 3 4" xfId="36550"/>
    <cellStyle name="链接单元格 2 2 2 4" xfId="36551"/>
    <cellStyle name="链接单元格 2 2 2 4 2" xfId="36552"/>
    <cellStyle name="链接单元格 2 2 2 5" xfId="36553"/>
    <cellStyle name="链接单元格 2 2 2 5 2" xfId="36554"/>
    <cellStyle name="链接单元格 2 2 2 5 2 2" xfId="36555"/>
    <cellStyle name="链接单元格 2 2 2 5 4" xfId="36556"/>
    <cellStyle name="链接单元格 2 2 3" xfId="36557"/>
    <cellStyle name="链接单元格 2 2 3 2" xfId="36558"/>
    <cellStyle name="链接单元格 2 2 3 2 2" xfId="36559"/>
    <cellStyle name="链接单元格 2 2 3 2 3" xfId="36560"/>
    <cellStyle name="链接单元格 2 2 3 2 3 2" xfId="36561"/>
    <cellStyle name="链接单元格 2 2 3 3" xfId="36562"/>
    <cellStyle name="链接单元格 2 2 3 3 2" xfId="36563"/>
    <cellStyle name="链接单元格 2 2 3 3 3" xfId="36564"/>
    <cellStyle name="链接单元格 2 2 3 4" xfId="36565"/>
    <cellStyle name="链接单元格 2 2 3 4 2" xfId="36566"/>
    <cellStyle name="链接单元格 2 2 3 5" xfId="36567"/>
    <cellStyle name="链接单元格 2 2 4" xfId="36568"/>
    <cellStyle name="链接单元格 2 2 4 2" xfId="36569"/>
    <cellStyle name="链接单元格 2 2 4 2 2 2" xfId="36570"/>
    <cellStyle name="链接单元格 2 2 4 2 2 3" xfId="36571"/>
    <cellStyle name="链接单元格 2 2 4 2 3" xfId="36572"/>
    <cellStyle name="链接单元格 2 2 4 2 3 2" xfId="36573"/>
    <cellStyle name="链接单元格 2 2 4 2 4" xfId="36574"/>
    <cellStyle name="链接单元格 2 2 4 2 5" xfId="36575"/>
    <cellStyle name="链接单元格 2 2 4 3" xfId="36576"/>
    <cellStyle name="链接单元格 2 2 4 3 3" xfId="36577"/>
    <cellStyle name="输出 2 2 5 2 3 2 2" xfId="36578"/>
    <cellStyle name="链接单元格 2 2 4 4" xfId="36579"/>
    <cellStyle name="输出 2 2 5 2 3 2 2 2" xfId="36580"/>
    <cellStyle name="链接单元格 2 2 4 4 2" xfId="36581"/>
    <cellStyle name="链接单元格 2 2 8 2 2 2" xfId="36582"/>
    <cellStyle name="强调文字颜色 5 2 2 2 2 2 5" xfId="36583"/>
    <cellStyle name="链接单元格 2 2 8 2 2 3" xfId="36584"/>
    <cellStyle name="输入 2 5 2 3 4 4" xfId="36585"/>
    <cellStyle name="链接单元格 2 2 8 3 2" xfId="36586"/>
    <cellStyle name="链接单元格 2 3 2 2 3 2" xfId="36587"/>
    <cellStyle name="注释 2 2 4 4 4 2" xfId="36588"/>
    <cellStyle name="链接单元格 2 3 2 2 4" xfId="36589"/>
    <cellStyle name="链接单元格 2 3 3 2" xfId="36590"/>
    <cellStyle name="链接单元格 2 3 3 2 2" xfId="36591"/>
    <cellStyle name="链接单元格 2 3 3 2 3" xfId="36592"/>
    <cellStyle name="链接单元格 2 3 3 2 4" xfId="36593"/>
    <cellStyle name="链接单元格 2 3 3 3" xfId="36594"/>
    <cellStyle name="链接单元格 2 3 3 3 2" xfId="36595"/>
    <cellStyle name="链接单元格 2 3 3 3 3" xfId="36596"/>
    <cellStyle name="链接单元格 2 3 3 3 4" xfId="36597"/>
    <cellStyle name="链接单元格 2 3 3 4" xfId="36598"/>
    <cellStyle name="强调文字颜色 2 2 8 2" xfId="36599"/>
    <cellStyle name="链接单元格 2 3 3 4 2" xfId="36600"/>
    <cellStyle name="链接单元格 2 3 3 5" xfId="36601"/>
    <cellStyle name="链接单元格 2 3 4 3 2" xfId="36602"/>
    <cellStyle name="输出 2 2 5 2 4 2 2" xfId="36603"/>
    <cellStyle name="链接单元格 2 3 4 4" xfId="36604"/>
    <cellStyle name="链接单元格 2 3 5 3 3" xfId="36605"/>
    <cellStyle name="链接单元格 2 4" xfId="36606"/>
    <cellStyle name="链接单元格 2 5" xfId="36607"/>
    <cellStyle name="链接单元格 2 5 2 2" xfId="36608"/>
    <cellStyle name="注释 2 5 8 3" xfId="36609"/>
    <cellStyle name="链接单元格 2 5 2 2 2" xfId="36610"/>
    <cellStyle name="链接单元格 2 5 2 3 2" xfId="36611"/>
    <cellStyle name="链接单元格 2 5 3 2 2" xfId="36612"/>
    <cellStyle name="链接单元格 2 5 3 3" xfId="36613"/>
    <cellStyle name="链接单元格 2 6" xfId="36614"/>
    <cellStyle name="链接单元格 2 7" xfId="36615"/>
    <cellStyle name="链接单元格 2 8" xfId="36616"/>
    <cellStyle name="输出 5 2 5 2 3" xfId="36617"/>
    <cellStyle name="链接单元格 3" xfId="36618"/>
    <cellStyle name="链接单元格 3 2" xfId="36619"/>
    <cellStyle name="链接单元格 3 2 2" xfId="36620"/>
    <cellStyle name="链接单元格 3 2 2 2" xfId="36621"/>
    <cellStyle name="链接单元格 3 2 2 4" xfId="36622"/>
    <cellStyle name="链接单元格 3 2 2 5" xfId="36623"/>
    <cellStyle name="链接单元格 3 2 2 6" xfId="36624"/>
    <cellStyle name="链接单元格 3 2 3 2" xfId="36625"/>
    <cellStyle name="链接单元格 3 2 3 2 5" xfId="36626"/>
    <cellStyle name="链接单元格 3 2 3 3" xfId="36627"/>
    <cellStyle name="链接单元格 3 2 3 4" xfId="36628"/>
    <cellStyle name="链接单元格 3 2 3 5" xfId="36629"/>
    <cellStyle name="链接单元格 3 2 4" xfId="36630"/>
    <cellStyle name="链接单元格 3 2 4 2" xfId="36631"/>
    <cellStyle name="链接单元格 3 2 4 3" xfId="36632"/>
    <cellStyle name="输出 2 2 5 3 3 2 2" xfId="36633"/>
    <cellStyle name="链接单元格 3 2 4 4" xfId="36634"/>
    <cellStyle name="输出 2 2 5 3 3 2 3" xfId="36635"/>
    <cellStyle name="链接单元格 3 2 4 5" xfId="36636"/>
    <cellStyle name="强调文字颜色 3 2 7 2" xfId="36637"/>
    <cellStyle name="链接单元格 3 3 2 4" xfId="36638"/>
    <cellStyle name="强调文字颜色 3 2 8 2" xfId="36639"/>
    <cellStyle name="链接单元格 3 3 3 4" xfId="36640"/>
    <cellStyle name="链接单元格 3 4" xfId="36641"/>
    <cellStyle name="链接单元格 3 5" xfId="36642"/>
    <cellStyle name="链接单元格 3 5 2 2" xfId="36643"/>
    <cellStyle name="链接单元格 3 5 2 3" xfId="36644"/>
    <cellStyle name="输出 5 2 5 2 4" xfId="36645"/>
    <cellStyle name="链接单元格 4" xfId="36646"/>
    <cellStyle name="链接单元格 4 2 2" xfId="36647"/>
    <cellStyle name="链接单元格 4 2 2 2" xfId="36648"/>
    <cellStyle name="链接单元格 4 2 2 2 4" xfId="36649"/>
    <cellStyle name="链接单元格 4 2 2 3" xfId="36650"/>
    <cellStyle name="链接单元格 4 2 2 3 2" xfId="36651"/>
    <cellStyle name="链接单元格 4 2 2 3 3" xfId="36652"/>
    <cellStyle name="链接单元格 4 2 2 3 4" xfId="36653"/>
    <cellStyle name="链接单元格 4 2 2 4" xfId="36654"/>
    <cellStyle name="链接单元格 4 2 2 4 2" xfId="36655"/>
    <cellStyle name="链接单元格 4 2 2 5" xfId="36656"/>
    <cellStyle name="链接单元格 4 2 2 6" xfId="36657"/>
    <cellStyle name="链接单元格 4 2 3 2" xfId="36658"/>
    <cellStyle name="链接单元格 4 2 3 2 4" xfId="36659"/>
    <cellStyle name="链接单元格 4 2 3 2 5" xfId="36660"/>
    <cellStyle name="链接单元格 4 2 3 3" xfId="36661"/>
    <cellStyle name="链接单元格 4 2 3 3 2" xfId="36662"/>
    <cellStyle name="链接单元格 4 2 3 3 4" xfId="36663"/>
    <cellStyle name="链接单元格 4 2 3 4" xfId="36664"/>
    <cellStyle name="链接单元格 4 2 3 4 2" xfId="36665"/>
    <cellStyle name="链接单元格 4 2 3 5" xfId="36666"/>
    <cellStyle name="链接单元格 4 2 3 6" xfId="36667"/>
    <cellStyle name="链接单元格 4 2 4" xfId="36668"/>
    <cellStyle name="输出 2 2 11 2" xfId="36669"/>
    <cellStyle name="链接单元格 4 2 4 2" xfId="36670"/>
    <cellStyle name="输出 2 2 11 2 2" xfId="36671"/>
    <cellStyle name="链接单元格 4 2 4 2 3" xfId="36672"/>
    <cellStyle name="输出 2 2 11 2 2 3" xfId="36673"/>
    <cellStyle name="链接单元格 4 2 4 3" xfId="36674"/>
    <cellStyle name="输出 2 2 11 2 3" xfId="36675"/>
    <cellStyle name="输出 2 2 5 4 3 2 2" xfId="36676"/>
    <cellStyle name="链接单元格 4 2 4 4" xfId="36677"/>
    <cellStyle name="输出 2 2 11 2 4" xfId="36678"/>
    <cellStyle name="输出 2 2 5 4 3 2 3" xfId="36679"/>
    <cellStyle name="链接单元格 4 2 4 5" xfId="36680"/>
    <cellStyle name="输出 2 2 11 2 5" xfId="36681"/>
    <cellStyle name="链接单元格 4 2 5 2 2" xfId="36682"/>
    <cellStyle name="输出 2 2 11 3 2 2" xfId="36683"/>
    <cellStyle name="链接单元格 4 3" xfId="36684"/>
    <cellStyle name="强调文字颜色 4 2 7 2" xfId="36685"/>
    <cellStyle name="输入 2 2 6 6" xfId="36686"/>
    <cellStyle name="链接单元格 4 3 2 4" xfId="36687"/>
    <cellStyle name="输入 2 2 7 5" xfId="36688"/>
    <cellStyle name="链接单元格 4 3 3 3" xfId="36689"/>
    <cellStyle name="强调文字颜色 4 2 8 2" xfId="36690"/>
    <cellStyle name="输入 2 2 7 6" xfId="36691"/>
    <cellStyle name="链接单元格 4 3 3 4" xfId="36692"/>
    <cellStyle name="输入 2 2 8 4" xfId="36693"/>
    <cellStyle name="链接单元格 4 3 4 2" xfId="36694"/>
    <cellStyle name="输出 2 2 12 2 2" xfId="36695"/>
    <cellStyle name="强调文字颜色 4 3 7 2" xfId="36696"/>
    <cellStyle name="输出 2 3 9 2 2 2" xfId="36697"/>
    <cellStyle name="链接单元格 4 4 2 4" xfId="36698"/>
    <cellStyle name="链接单元格 4 4 3 2 2" xfId="36699"/>
    <cellStyle name="输入 2 4 6 4" xfId="36700"/>
    <cellStyle name="链接单元格 4 5 2 2" xfId="36701"/>
    <cellStyle name="输入 2 4 6 5" xfId="36702"/>
    <cellStyle name="链接单元格 4 5 2 3" xfId="36703"/>
    <cellStyle name="输入 2 4 7 4" xfId="36704"/>
    <cellStyle name="链接单元格 4 5 3 2" xfId="36705"/>
    <cellStyle name="链接单元格 5" xfId="36706"/>
    <cellStyle name="链接单元格 5 2" xfId="36707"/>
    <cellStyle name="链接单元格 5 2 2" xfId="36708"/>
    <cellStyle name="链接单元格 5 2 2 2" xfId="36709"/>
    <cellStyle name="注释 4 5 2 2" xfId="36710"/>
    <cellStyle name="链接单元格 5 2 2 2 2 3" xfId="36711"/>
    <cellStyle name="链接单元格 5 2 2 2 3 2" xfId="36712"/>
    <cellStyle name="链接单元格 5 2 2 2 4" xfId="36713"/>
    <cellStyle name="链接单元格 5 2 2 3 2" xfId="36714"/>
    <cellStyle name="链接单元格 5 2 2 3 2 2" xfId="36715"/>
    <cellStyle name="链接单元格 5 2 2 3 3" xfId="36716"/>
    <cellStyle name="链接单元格 5 2 2 3 4" xfId="36717"/>
    <cellStyle name="链接单元格 5 2 2 4" xfId="36718"/>
    <cellStyle name="输出 5 4 2" xfId="36719"/>
    <cellStyle name="链接单元格 5 2 2 4 2" xfId="36720"/>
    <cellStyle name="输出 5 4 2 2" xfId="36721"/>
    <cellStyle name="链接单元格 5 2 3" xfId="36722"/>
    <cellStyle name="输入 2 2 16" xfId="36723"/>
    <cellStyle name="链接单元格 5 2 3 2" xfId="36724"/>
    <cellStyle name="链接单元格 5 2 3 2 5" xfId="36725"/>
    <cellStyle name="链接单元格 5 2 3 3" xfId="36726"/>
    <cellStyle name="链接单元格 5 2 3 3 2" xfId="36727"/>
    <cellStyle name="链接单元格 5 2 3 3 4" xfId="36728"/>
    <cellStyle name="链接单元格 5 2 3 4" xfId="36729"/>
    <cellStyle name="输出 5 5 2" xfId="36730"/>
    <cellStyle name="链接单元格 5 2 3 4 2" xfId="36731"/>
    <cellStyle name="输出 5 5 2 2" xfId="36732"/>
    <cellStyle name="链接单元格 5 2 3 5" xfId="36733"/>
    <cellStyle name="输出 5 5 3" xfId="36734"/>
    <cellStyle name="链接单元格 5 2 4" xfId="36735"/>
    <cellStyle name="链接单元格 5 2 4 2" xfId="36736"/>
    <cellStyle name="链接单元格 5 2 4 2 3" xfId="36737"/>
    <cellStyle name="链接单元格 5 2 4 3" xfId="36738"/>
    <cellStyle name="链接单元格 5 2 4 4" xfId="36739"/>
    <cellStyle name="输出 5 6 2" xfId="36740"/>
    <cellStyle name="链接单元格 5 2 4 5" xfId="36741"/>
    <cellStyle name="输出 5 6 3" xfId="36742"/>
    <cellStyle name="链接单元格 5 2 5 2" xfId="36743"/>
    <cellStyle name="链接单元格 5 2 5 2 2" xfId="36744"/>
    <cellStyle name="链接单元格 5 2 5 3" xfId="36745"/>
    <cellStyle name="链接单元格 5 2 5 4" xfId="36746"/>
    <cellStyle name="输出 5 7 2" xfId="36747"/>
    <cellStyle name="链接单元格 5 3" xfId="36748"/>
    <cellStyle name="链接单元格 5 3 2 3 2" xfId="36749"/>
    <cellStyle name="链接单元格 5 3 3 2 2" xfId="36750"/>
    <cellStyle name="链接单元格 5 3 3 3" xfId="36751"/>
    <cellStyle name="链接单元格 5 3 3 4" xfId="36752"/>
    <cellStyle name="输出 6 5 2" xfId="36753"/>
    <cellStyle name="强调文字颜色 5 2 8 2" xfId="36754"/>
    <cellStyle name="链接单元格 5 3 4" xfId="36755"/>
    <cellStyle name="链接单元格 5 3 4 2" xfId="36756"/>
    <cellStyle name="链接单元格 5 3 5" xfId="36757"/>
    <cellStyle name="链接单元格 5 4 2 3 2" xfId="36758"/>
    <cellStyle name="链接单元格 5 4 3 2 2" xfId="36759"/>
    <cellStyle name="链接单元格 5 4 3 4" xfId="36760"/>
    <cellStyle name="输出 7 5 2" xfId="36761"/>
    <cellStyle name="链接单元格 5 5 2" xfId="36762"/>
    <cellStyle name="链接单元格 5 5 2 3" xfId="36763"/>
    <cellStyle name="链接单元格 5 5 3" xfId="36764"/>
    <cellStyle name="链接单元格 5 5 3 2" xfId="36765"/>
    <cellStyle name="链接单元格 5 5 5" xfId="36766"/>
    <cellStyle name="链接单元格 6" xfId="36767"/>
    <cellStyle name="链接单元格 6 2" xfId="36768"/>
    <cellStyle name="链接单元格 6 2 2" xfId="36769"/>
    <cellStyle name="链接单元格 6 2 3" xfId="36770"/>
    <cellStyle name="链接单元格 6 2 6" xfId="36771"/>
    <cellStyle name="链接单元格 6 3" xfId="36772"/>
    <cellStyle name="链接单元格 6 3 4" xfId="36773"/>
    <cellStyle name="链接单元格 6 3 5" xfId="36774"/>
    <cellStyle name="链接单元格 6 3 6" xfId="36775"/>
    <cellStyle name="链接单元格 6 4" xfId="36776"/>
    <cellStyle name="链接单元格 6 5" xfId="36777"/>
    <cellStyle name="链接单元格 6 5 2" xfId="36778"/>
    <cellStyle name="链接单元格 6 5 4" xfId="36779"/>
    <cellStyle name="链接单元格 7" xfId="36780"/>
    <cellStyle name="链接单元格 7 2" xfId="36781"/>
    <cellStyle name="链接单元格 7 2 2" xfId="36782"/>
    <cellStyle name="链接单元格 7 2 2 2" xfId="36783"/>
    <cellStyle name="输入 5 7 4" xfId="36784"/>
    <cellStyle name="链接单元格 7 2 2 3" xfId="36785"/>
    <cellStyle name="链接单元格 7 2 3" xfId="36786"/>
    <cellStyle name="链接单元格 7 2 3 2" xfId="36787"/>
    <cellStyle name="链接单元格 7 2 4" xfId="36788"/>
    <cellStyle name="链接单元格 7 3" xfId="36789"/>
    <cellStyle name="链接单元格 7 3 3" xfId="36790"/>
    <cellStyle name="链接单元格 7 3 4" xfId="36791"/>
    <cellStyle name="链接单元格 7 4" xfId="36792"/>
    <cellStyle name="链接单元格 7 4 2" xfId="36793"/>
    <cellStyle name="链接单元格 7 5" xfId="36794"/>
    <cellStyle name="链接单元格 8" xfId="36795"/>
    <cellStyle name="链接单元格 8 2" xfId="36796"/>
    <cellStyle name="链接单元格 8 2 2" xfId="36797"/>
    <cellStyle name="链接单元格 8 2 3" xfId="36798"/>
    <cellStyle name="链接单元格 8 3" xfId="36799"/>
    <cellStyle name="链接单元格 8 4" xfId="36800"/>
    <cellStyle name="强调文字颜色 1 10" xfId="36801"/>
    <cellStyle name="强调文字颜色 1 11" xfId="36802"/>
    <cellStyle name="强调文字颜色 1 2 10" xfId="36803"/>
    <cellStyle name="输入 2 3 2 2 3 2" xfId="36804"/>
    <cellStyle name="强调文字颜色 1 2 2" xfId="36805"/>
    <cellStyle name="输入 2 3 2 2 3 2 2" xfId="36806"/>
    <cellStyle name="强调文字颜色 1 2 2 2" xfId="36807"/>
    <cellStyle name="强调文字颜色 1 2 2 2 2 2 2" xfId="36808"/>
    <cellStyle name="强调文字颜色 1 2 2 2 2 2 2 2" xfId="36809"/>
    <cellStyle name="强调文字颜色 1 2 2 2 2 2 3" xfId="36810"/>
    <cellStyle name="强调文字颜色 1 2 2 2 2 2 3 2" xfId="36811"/>
    <cellStyle name="强调文字颜色 1 2 2 2 2 2 5" xfId="36812"/>
    <cellStyle name="强调文字颜色 1 2 2 2 2 3" xfId="36813"/>
    <cellStyle name="强调文字颜色 1 2 2 2 2 3 2" xfId="36814"/>
    <cellStyle name="强调文字颜色 1 2 2 2 2 3 2 2" xfId="36815"/>
    <cellStyle name="强调文字颜色 1 2 2 2 2 3 3" xfId="36816"/>
    <cellStyle name="强调文字颜色 1 2 2 2 2 4" xfId="36817"/>
    <cellStyle name="强调文字颜色 1 2 2 2 2 4 2" xfId="36818"/>
    <cellStyle name="强调文字颜色 1 2 2 2 2 5" xfId="36819"/>
    <cellStyle name="强调文字颜色 1 2 2 2 3 2" xfId="36820"/>
    <cellStyle name="强调文字颜色 1 2 2 2 3 2 2" xfId="36821"/>
    <cellStyle name="强调文字颜色 1 2 2 2 3 2 2 2" xfId="36822"/>
    <cellStyle name="强调文字颜色 1 2 2 2 3 2 2 3" xfId="36823"/>
    <cellStyle name="强调文字颜色 1 2 2 2 3 2 3" xfId="36824"/>
    <cellStyle name="强调文字颜色 1 2 2 2 3 2 3 2" xfId="36825"/>
    <cellStyle name="强调文字颜色 1 2 2 2 3 2 5" xfId="36826"/>
    <cellStyle name="强调文字颜色 1 2 2 2 3 3" xfId="36827"/>
    <cellStyle name="适中 3 4 2 2" xfId="36828"/>
    <cellStyle name="强调文字颜色 1 2 2 2 3 3 2" xfId="36829"/>
    <cellStyle name="适中 3 4 2 2 2" xfId="36830"/>
    <cellStyle name="强调文字颜色 1 2 2 2 3 3 2 2" xfId="36831"/>
    <cellStyle name="强调文字颜色 1 2 2 2 3 3 3" xfId="36832"/>
    <cellStyle name="适中 3 4 2 2 3" xfId="36833"/>
    <cellStyle name="强调文字颜色 1 2 2 2 3 4" xfId="36834"/>
    <cellStyle name="适中 3 4 2 3" xfId="36835"/>
    <cellStyle name="强调文字颜色 1 2 2 2 3 4 2" xfId="36836"/>
    <cellStyle name="适中 3 4 2 3 2" xfId="36837"/>
    <cellStyle name="强调文字颜色 1 2 2 2 3 5" xfId="36838"/>
    <cellStyle name="适中 3 4 2 4" xfId="36839"/>
    <cellStyle name="强调文字颜色 1 2 2 2 4 2" xfId="36840"/>
    <cellStyle name="强调文字颜色 1 2 2 2 4 2 2" xfId="36841"/>
    <cellStyle name="强调文字颜色 1 2 2 2 4 2 3" xfId="36842"/>
    <cellStyle name="强调文字颜色 1 2 2 2 4 3" xfId="36843"/>
    <cellStyle name="适中 3 4 3 2" xfId="36844"/>
    <cellStyle name="强调文字颜色 1 2 2 2 4 3 2" xfId="36845"/>
    <cellStyle name="适中 3 4 3 2 2" xfId="36846"/>
    <cellStyle name="强调文字颜色 1 2 2 2 4 4" xfId="36847"/>
    <cellStyle name="适中 3 4 3 3" xfId="36848"/>
    <cellStyle name="强调文字颜色 1 2 2 2 4 5" xfId="36849"/>
    <cellStyle name="适中 3 4 3 4" xfId="36850"/>
    <cellStyle name="强调文字颜色 1 2 2 2 5" xfId="36851"/>
    <cellStyle name="强调文字颜色 1 2 2 2 5 2" xfId="36852"/>
    <cellStyle name="强调文字颜色 1 2 2 2 5 2 2" xfId="36853"/>
    <cellStyle name="强调文字颜色 1 2 2 2 5 3" xfId="36854"/>
    <cellStyle name="适中 3 4 4 2" xfId="36855"/>
    <cellStyle name="强调文字颜色 1 2 2 2 5 4" xfId="36856"/>
    <cellStyle name="输入 7 2 3 2" xfId="36857"/>
    <cellStyle name="注释 3 3 2" xfId="36858"/>
    <cellStyle name="强调文字颜色 1 2 2 2 6" xfId="36859"/>
    <cellStyle name="注释 3 3 2 2" xfId="36860"/>
    <cellStyle name="强调文字颜色 1 2 2 2 6 2" xfId="36861"/>
    <cellStyle name="输入 2 3 2 2 3 2 3" xfId="36862"/>
    <cellStyle name="强调文字颜色 1 2 2 3" xfId="36863"/>
    <cellStyle name="强调文字颜色 1 2 2 3 2" xfId="36864"/>
    <cellStyle name="强调文字颜色 1 2 2 3 2 2 2" xfId="36865"/>
    <cellStyle name="强调文字颜色 1 2 2 3 2 2 3" xfId="36866"/>
    <cellStyle name="强调文字颜色 1 2 2 3 2 3" xfId="36867"/>
    <cellStyle name="强调文字颜色 1 2 2 3 2 3 2" xfId="36868"/>
    <cellStyle name="强调文字颜色 1 2 2 3 2 4" xfId="36869"/>
    <cellStyle name="强调文字颜色 1 2 2 3 3" xfId="36870"/>
    <cellStyle name="强调文字颜色 1 2 2 3 3 2 2" xfId="36871"/>
    <cellStyle name="强调文字颜色 1 2 2 3 3 4" xfId="36872"/>
    <cellStyle name="适中 3 5 2 3" xfId="36873"/>
    <cellStyle name="强调文字颜色 1 2 2 3 5" xfId="36874"/>
    <cellStyle name="输入 7 2 4 2" xfId="36875"/>
    <cellStyle name="注释 3 4 2" xfId="36876"/>
    <cellStyle name="强调文字颜色 1 2 2 3 6" xfId="36877"/>
    <cellStyle name="强调文字颜色 1 2 2 4 2" xfId="36878"/>
    <cellStyle name="强调文字颜色 1 2 2 4 2 2 2" xfId="36879"/>
    <cellStyle name="强调文字颜色 1 2 2 4 2 3" xfId="36880"/>
    <cellStyle name="强调文字颜色 1 2 2 4 2 3 2" xfId="36881"/>
    <cellStyle name="强调文字颜色 1 2 2 4 2 4" xfId="36882"/>
    <cellStyle name="强调文字颜色 1 2 2 4 2 5" xfId="36883"/>
    <cellStyle name="强调文字颜色 1 2 2 4 3" xfId="36884"/>
    <cellStyle name="注释 2 3 3 3 2 4" xfId="36885"/>
    <cellStyle name="强调文字颜色 1 2 2 4 3 2" xfId="36886"/>
    <cellStyle name="强调文字颜色 1 2 2 4 3 4" xfId="36887"/>
    <cellStyle name="注释 3 5 2" xfId="36888"/>
    <cellStyle name="强调文字颜色 1 2 2 4 6" xfId="36889"/>
    <cellStyle name="强调文字颜色 1 2 2 5" xfId="36890"/>
    <cellStyle name="强调文字颜色 1 2 2 5 2" xfId="36891"/>
    <cellStyle name="强调文字颜色 1 2 2 5 2 3" xfId="36892"/>
    <cellStyle name="输出 2 7 2 3 2 3" xfId="36893"/>
    <cellStyle name="强调文字颜色 1 2 2 5 5" xfId="36894"/>
    <cellStyle name="强调文字颜色 1 2 2 6 2" xfId="36895"/>
    <cellStyle name="强调文字颜色 1 2 2 6 3" xfId="36896"/>
    <cellStyle name="输出 2 7 2 3 3 2" xfId="36897"/>
    <cellStyle name="强调文字颜色 1 2 2 6 4" xfId="36898"/>
    <cellStyle name="强调文字颜色 1 2 2 7" xfId="36899"/>
    <cellStyle name="强调文字颜色 1 2 2 7 2" xfId="36900"/>
    <cellStyle name="强调文字颜色 1 2 2 8" xfId="36901"/>
    <cellStyle name="输入 2 3 2 2 3 3" xfId="36902"/>
    <cellStyle name="强调文字颜色 1 2 3" xfId="36903"/>
    <cellStyle name="输入 7 3 3 2" xfId="36904"/>
    <cellStyle name="注释 4 3 2" xfId="36905"/>
    <cellStyle name="强调文字颜色 1 2 3 2 6" xfId="36906"/>
    <cellStyle name="输入 5 3 2 3 2" xfId="36907"/>
    <cellStyle name="强调文字颜色 1 2 3 3" xfId="36908"/>
    <cellStyle name="强调文字颜色 1 2 3 5" xfId="36909"/>
    <cellStyle name="强调文字颜色 1 2 3 6" xfId="36910"/>
    <cellStyle name="强调文字颜色 1 2 3 7" xfId="36911"/>
    <cellStyle name="注释 2 10 3 2 2 2" xfId="36912"/>
    <cellStyle name="强调文字颜色 1 2 3 8" xfId="36913"/>
    <cellStyle name="强调文字颜色 5 2 2 3 2 2 2" xfId="36914"/>
    <cellStyle name="强调文字颜色 2 5 2 2 2 5" xfId="36915"/>
    <cellStyle name="强调文字颜色 1 2 4 3" xfId="36916"/>
    <cellStyle name="强调文字颜色 4 5 4 2 2 3" xfId="36917"/>
    <cellStyle name="强调文字颜色 1 2 4 5" xfId="36918"/>
    <cellStyle name="强调文字颜色 1 2 4 6" xfId="36919"/>
    <cellStyle name="强调文字颜色 2 5 2 2 3 4" xfId="36920"/>
    <cellStyle name="强调文字颜色 1 2 5 2" xfId="36921"/>
    <cellStyle name="强调文字颜色 4 5 4 2 3 2" xfId="36922"/>
    <cellStyle name="强调文字颜色 1 2 5 4" xfId="36923"/>
    <cellStyle name="强调文字颜色 1 2 5 5" xfId="36924"/>
    <cellStyle name="强调文字颜色 1 2 5 6" xfId="36925"/>
    <cellStyle name="强调文字颜色 1 2 6 2" xfId="36926"/>
    <cellStyle name="强调文字颜色 1 2 6 3" xfId="36927"/>
    <cellStyle name="强调文字颜色 1 2 7 2" xfId="36928"/>
    <cellStyle name="强调文字颜色 1 2 7 3" xfId="36929"/>
    <cellStyle name="强调文字颜色 1 2 7 4" xfId="36930"/>
    <cellStyle name="强调文字颜色 1 2 8" xfId="36931"/>
    <cellStyle name="强调文字颜色 1 2 8 2" xfId="36932"/>
    <cellStyle name="强调文字颜色 1 2 9" xfId="36933"/>
    <cellStyle name="输入 2 3 2 2 4 2 2" xfId="36934"/>
    <cellStyle name="强调文字颜色 1 3 2 2" xfId="36935"/>
    <cellStyle name="强调文字颜色 1 3 2 3" xfId="36936"/>
    <cellStyle name="强调文字颜色 1 3 2 3 2 2 2" xfId="36937"/>
    <cellStyle name="强调文字颜色 1 3 2 3 3 2 2" xfId="36938"/>
    <cellStyle name="强调文字颜色 1 3 2 3 3 3" xfId="36939"/>
    <cellStyle name="强调文字颜色 1 3 2 3 3 4" xfId="36940"/>
    <cellStyle name="强调文字颜色 1 3 2 3 4 2" xfId="36941"/>
    <cellStyle name="强调文字颜色 1 3 2 4" xfId="36942"/>
    <cellStyle name="强调文字颜色 1 3 2 4 2 2" xfId="36943"/>
    <cellStyle name="强调文字颜色 1 3 2 4 2 3" xfId="36944"/>
    <cellStyle name="强调文字颜色 1 3 2 4 3 2" xfId="36945"/>
    <cellStyle name="强调文字颜色 1 3 2 5" xfId="36946"/>
    <cellStyle name="强调文字颜色 1 3 2 5 2 2" xfId="36947"/>
    <cellStyle name="强调文字颜色 1 3 2 6" xfId="36948"/>
    <cellStyle name="输入 2 3 2 2 4 3" xfId="36949"/>
    <cellStyle name="强调文字颜色 1 3 3" xfId="36950"/>
    <cellStyle name="强调文字颜色 1 3 3 2" xfId="36951"/>
    <cellStyle name="强调文字颜色 1 3 3 3" xfId="36952"/>
    <cellStyle name="强调文字颜色 1 3 3 5" xfId="36953"/>
    <cellStyle name="强调文字颜色 1 3 3 6" xfId="36954"/>
    <cellStyle name="强调文字颜色 2 5 2 3 2 4" xfId="36955"/>
    <cellStyle name="强调文字颜色 1 3 4 2" xfId="36956"/>
    <cellStyle name="强调文字颜色 5 2 2 3 3 2 2" xfId="36957"/>
    <cellStyle name="强调文字颜色 2 5 2 3 2 5" xfId="36958"/>
    <cellStyle name="强调文字颜色 1 3 4 3" xfId="36959"/>
    <cellStyle name="强调文字颜色 1 3 4 5" xfId="36960"/>
    <cellStyle name="强调文字颜色 1 3 4 6" xfId="36961"/>
    <cellStyle name="强调文字颜色 1 3 5" xfId="36962"/>
    <cellStyle name="强调文字颜色 2 5 2 3 3 4" xfId="36963"/>
    <cellStyle name="强调文字颜色 1 3 5 2" xfId="36964"/>
    <cellStyle name="强调文字颜色 1 3 5 4" xfId="36965"/>
    <cellStyle name="强调文字颜色 1 3 5 5" xfId="36966"/>
    <cellStyle name="强调文字颜色 1 3 6 2" xfId="36967"/>
    <cellStyle name="强调文字颜色 1 3 6 3" xfId="36968"/>
    <cellStyle name="输入 2 3 2 2 5 2" xfId="36969"/>
    <cellStyle name="强调文字颜色 1 4 2" xfId="36970"/>
    <cellStyle name="强调文字颜色 1 4 2 2" xfId="36971"/>
    <cellStyle name="强调文字颜色 1 4 2 2 2" xfId="36972"/>
    <cellStyle name="强调文字颜色 1 5 2 5" xfId="36973"/>
    <cellStyle name="强调文字颜色 1 4 2 2 2 2" xfId="36974"/>
    <cellStyle name="强调文字颜色 1 5 2 5 2" xfId="36975"/>
    <cellStyle name="强调文字颜色 1 4 2 2 2 2 2" xfId="36976"/>
    <cellStyle name="强调文字颜色 1 5 2 5 3" xfId="36977"/>
    <cellStyle name="强调文字颜色 1 4 2 2 2 2 3" xfId="36978"/>
    <cellStyle name="强调文字颜色 1 5 2 6" xfId="36979"/>
    <cellStyle name="强调文字颜色 1 4 2 2 2 3" xfId="36980"/>
    <cellStyle name="强调文字颜色 1 5 2 6 2" xfId="36981"/>
    <cellStyle name="强调文字颜色 1 4 2 2 2 3 2" xfId="36982"/>
    <cellStyle name="强调文字颜色 1 4 2 2 3" xfId="36983"/>
    <cellStyle name="强调文字颜色 1 5 3 5" xfId="36984"/>
    <cellStyle name="强调文字颜色 1 4 2 2 3 2" xfId="36985"/>
    <cellStyle name="强调文字颜色 1 4 2 2 3 2 2" xfId="36986"/>
    <cellStyle name="强调文字颜色 1 5 3 6" xfId="36987"/>
    <cellStyle name="强调文字颜色 1 4 2 2 3 3" xfId="36988"/>
    <cellStyle name="强调文字颜色 1 4 2 2 3 4" xfId="36989"/>
    <cellStyle name="强调文字颜色 1 4 2 2 4" xfId="36990"/>
    <cellStyle name="强调文字颜色 1 5 4 5" xfId="36991"/>
    <cellStyle name="强调文字颜色 1 4 2 2 4 2" xfId="36992"/>
    <cellStyle name="强调文字颜色 1 4 2 2 5" xfId="36993"/>
    <cellStyle name="强调文字颜色 1 4 2 2 6" xfId="36994"/>
    <cellStyle name="强调文字颜色 1 4 2 3" xfId="36995"/>
    <cellStyle name="强调文字颜色 1 4 2 3 2" xfId="36996"/>
    <cellStyle name="强调文字颜色 1 4 2 3 2 2" xfId="36997"/>
    <cellStyle name="强调文字颜色 1 4 2 3 2 2 2" xfId="36998"/>
    <cellStyle name="注释 2 2 6 2" xfId="36999"/>
    <cellStyle name="强调文字颜色 1 4 2 3 2 2 3" xfId="37000"/>
    <cellStyle name="强调文字颜色 1 4 2 3 2 3" xfId="37001"/>
    <cellStyle name="强调文字颜色 1 4 2 3 2 3 2" xfId="37002"/>
    <cellStyle name="强调文字颜色 1 4 2 3 2 4" xfId="37003"/>
    <cellStyle name="强调文字颜色 1 4 2 3 3" xfId="37004"/>
    <cellStyle name="注释 2 5 3 2 2 4" xfId="37005"/>
    <cellStyle name="强调文字颜色 1 4 2 3 3 2" xfId="37006"/>
    <cellStyle name="强调文字颜色 1 4 2 3 3 2 2" xfId="37007"/>
    <cellStyle name="强调文字颜色 1 4 2 3 3 3" xfId="37008"/>
    <cellStyle name="强调文字颜色 1 4 2 3 4 2" xfId="37009"/>
    <cellStyle name="强调文字颜色 1 4 2 3 6" xfId="37010"/>
    <cellStyle name="强调文字颜色 1 4 2 4" xfId="37011"/>
    <cellStyle name="强调文字颜色 1 4 2 4 2" xfId="37012"/>
    <cellStyle name="强调文字颜色 1 4 2 4 2 2" xfId="37013"/>
    <cellStyle name="强调文字颜色 1 4 2 4 3" xfId="37014"/>
    <cellStyle name="强调文字颜色 1 4 2 4 3 2" xfId="37015"/>
    <cellStyle name="强调文字颜色 1 4 2 5" xfId="37016"/>
    <cellStyle name="强调文字颜色 1 4 2 5 2" xfId="37017"/>
    <cellStyle name="强调文字颜色 1 4 2 5 2 2" xfId="37018"/>
    <cellStyle name="强调文字颜色 1 4 2 5 3" xfId="37019"/>
    <cellStyle name="强调文字颜色 1 4 2 6" xfId="37020"/>
    <cellStyle name="强调文字颜色 1 4 2 6 2" xfId="37021"/>
    <cellStyle name="强调文字颜色 1 4 3" xfId="37022"/>
    <cellStyle name="输入 2 2 3 2 11" xfId="37023"/>
    <cellStyle name="强调文字颜色 1 4 3 2" xfId="37024"/>
    <cellStyle name="强调文字颜色 1 4 3 2 2" xfId="37025"/>
    <cellStyle name="强调文字颜色 2 5 2 5" xfId="37026"/>
    <cellStyle name="强调文字颜色 1 4 3 2 2 2" xfId="37027"/>
    <cellStyle name="强调文字颜色 2 5 2 6" xfId="37028"/>
    <cellStyle name="强调文字颜色 1 4 3 2 2 3" xfId="37029"/>
    <cellStyle name="强调文字颜色 1 4 3 2 3" xfId="37030"/>
    <cellStyle name="强调文字颜色 1 4 3 2 4" xfId="37031"/>
    <cellStyle name="强调文字颜色 1 4 3 2 5" xfId="37032"/>
    <cellStyle name="强调文字颜色 1 4 3 3" xfId="37033"/>
    <cellStyle name="强调文字颜色 1 4 3 3 2" xfId="37034"/>
    <cellStyle name="强调文字颜色 1 4 3 3 2 2" xfId="37035"/>
    <cellStyle name="强调文字颜色 1 4 3 3 3" xfId="37036"/>
    <cellStyle name="强调文字颜色 1 4 3 3 4" xfId="37037"/>
    <cellStyle name="强调文字颜色 1 4 3 4" xfId="37038"/>
    <cellStyle name="强调文字颜色 1 4 3 4 2" xfId="37039"/>
    <cellStyle name="强调文字颜色 1 4 3 5" xfId="37040"/>
    <cellStyle name="强调文字颜色 1 4 3 6" xfId="37041"/>
    <cellStyle name="强调文字颜色 1 4 4" xfId="37042"/>
    <cellStyle name="强调文字颜色 1 4 4 2" xfId="37043"/>
    <cellStyle name="强调文字颜色 1 4 4 2 2" xfId="37044"/>
    <cellStyle name="强调文字颜色 1 4 4 2 3" xfId="37045"/>
    <cellStyle name="强调文字颜色 1 4 4 2 4" xfId="37046"/>
    <cellStyle name="强调文字颜色 1 4 4 2 5" xfId="37047"/>
    <cellStyle name="强调文字颜色 1 4 4 3" xfId="37048"/>
    <cellStyle name="强调文字颜色 1 4 4 3 2" xfId="37049"/>
    <cellStyle name="强调文字颜色 1 4 4 3 3" xfId="37050"/>
    <cellStyle name="强调文字颜色 1 4 4 3 4" xfId="37051"/>
    <cellStyle name="强调文字颜色 1 4 4 4" xfId="37052"/>
    <cellStyle name="强调文字颜色 1 4 4 4 2" xfId="37053"/>
    <cellStyle name="强调文字颜色 1 4 4 5" xfId="37054"/>
    <cellStyle name="强调文字颜色 1 4 5" xfId="37055"/>
    <cellStyle name="强调文字颜色 1 4 5 2" xfId="37056"/>
    <cellStyle name="强调文字颜色 1 4 5 2 2" xfId="37057"/>
    <cellStyle name="强调文字颜色 1 4 5 2 3" xfId="37058"/>
    <cellStyle name="强调文字颜色 1 4 5 3" xfId="37059"/>
    <cellStyle name="强调文字颜色 1 4 5 3 2" xfId="37060"/>
    <cellStyle name="强调文字颜色 1 4 5 4" xfId="37061"/>
    <cellStyle name="强调文字颜色 1 4 5 5" xfId="37062"/>
    <cellStyle name="输入 2 9 3 2 2 2" xfId="37063"/>
    <cellStyle name="强调文字颜色 1 4 6" xfId="37064"/>
    <cellStyle name="强调文字颜色 1 4 6 2" xfId="37065"/>
    <cellStyle name="强调文字颜色 1 4 6 2 2" xfId="37066"/>
    <cellStyle name="强调文字颜色 1 4 6 3" xfId="37067"/>
    <cellStyle name="强调文字颜色 1 4 6 4" xfId="37068"/>
    <cellStyle name="输入 2 3 2 2 6" xfId="37069"/>
    <cellStyle name="强调文字颜色 1 5" xfId="37070"/>
    <cellStyle name="输入 2 3 2 2 6 2" xfId="37071"/>
    <cellStyle name="强调文字颜色 1 5 2" xfId="37072"/>
    <cellStyle name="强调文字颜色 4 3 2 4 5" xfId="37073"/>
    <cellStyle name="强调文字颜色 1 5 2 2" xfId="37074"/>
    <cellStyle name="强调文字颜色 1 5 2 2 2" xfId="37075"/>
    <cellStyle name="强调文字颜色 1 5 2 2 2 2 3" xfId="37076"/>
    <cellStyle name="强调文字颜色 1 5 2 2 2 3 2" xfId="37077"/>
    <cellStyle name="强调文字颜色 1 5 2 2 3 4" xfId="37078"/>
    <cellStyle name="强调文字颜色 1 5 2 2 5" xfId="37079"/>
    <cellStyle name="强调文字颜色 1 5 2 3" xfId="37080"/>
    <cellStyle name="强调文字颜色 1 5 2 3 2 3" xfId="37081"/>
    <cellStyle name="强调文字颜色 1 5 2 3 2 4" xfId="37082"/>
    <cellStyle name="注释 2 6 3 2 2 4" xfId="37083"/>
    <cellStyle name="强调文字颜色 1 5 2 3 3 2" xfId="37084"/>
    <cellStyle name="强调文字颜色 1 5 2 3 6" xfId="37085"/>
    <cellStyle name="强调文字颜色 1 5 2 4" xfId="37086"/>
    <cellStyle name="强调文字颜色 1 5 2 4 2" xfId="37087"/>
    <cellStyle name="强调文字颜色 1 5 2 4 2 2" xfId="37088"/>
    <cellStyle name="强调文字颜色 1 5 2 4 2 3" xfId="37089"/>
    <cellStyle name="强调文字颜色 1 5 2 4 3" xfId="37090"/>
    <cellStyle name="注释 2 6 3 3 2 4" xfId="37091"/>
    <cellStyle name="强调文字颜色 1 5 2 4 3 2" xfId="37092"/>
    <cellStyle name="强调文字颜色 1 5 2 4 4" xfId="37093"/>
    <cellStyle name="强调文字颜色 1 5 2 4 5" xfId="37094"/>
    <cellStyle name="强调文字颜色 1 5 2 5 2 2" xfId="37095"/>
    <cellStyle name="强调文字颜色 1 5 3" xfId="37096"/>
    <cellStyle name="强调文字颜色 1 5 3 2" xfId="37097"/>
    <cellStyle name="强调文字颜色 1 5 3 2 2" xfId="37098"/>
    <cellStyle name="强调文字颜色 1 5 3 3" xfId="37099"/>
    <cellStyle name="强调文字颜色 1 5 3 3 2" xfId="37100"/>
    <cellStyle name="强调文字颜色 1 5 3 3 3" xfId="37101"/>
    <cellStyle name="强调文字颜色 1 5 3 4" xfId="37102"/>
    <cellStyle name="强调文字颜色 1 5 3 4 2" xfId="37103"/>
    <cellStyle name="强调文字颜色 1 5 4 2" xfId="37104"/>
    <cellStyle name="强调文字颜色 1 5 4 2 2" xfId="37105"/>
    <cellStyle name="强调文字颜色 1 5 4 2 3" xfId="37106"/>
    <cellStyle name="强调文字颜色 1 5 4 3" xfId="37107"/>
    <cellStyle name="强调文字颜色 1 5 4 4 2" xfId="37108"/>
    <cellStyle name="强调文字颜色 1 5 5" xfId="37109"/>
    <cellStyle name="强调文字颜色 1 5 5 2" xfId="37110"/>
    <cellStyle name="强调文字颜色 1 5 5 2 2" xfId="37111"/>
    <cellStyle name="强调文字颜色 1 5 5 3" xfId="37112"/>
    <cellStyle name="强调文字颜色 1 5 5 3 2" xfId="37113"/>
    <cellStyle name="强调文字颜色 1 5 6" xfId="37114"/>
    <cellStyle name="强调文字颜色 1 5 6 2 2" xfId="37115"/>
    <cellStyle name="强调文字颜色 1 5 6 3" xfId="37116"/>
    <cellStyle name="强调文字颜色 1 5 6 4" xfId="37117"/>
    <cellStyle name="输入 2 3 2 2 7" xfId="37118"/>
    <cellStyle name="强调文字颜色 1 6" xfId="37119"/>
    <cellStyle name="强调文字颜色 1 6 2" xfId="37120"/>
    <cellStyle name="输入 2 3 2 8 5" xfId="37121"/>
    <cellStyle name="强调文字颜色 1 6 2 2" xfId="37122"/>
    <cellStyle name="强调文字颜色 1 6 2 3" xfId="37123"/>
    <cellStyle name="强调文字颜色 1 6 3" xfId="37124"/>
    <cellStyle name="强调文字颜色 1 6 4" xfId="37125"/>
    <cellStyle name="输入 2 3 2 2 8" xfId="37126"/>
    <cellStyle name="强调文字颜色 1 7" xfId="37127"/>
    <cellStyle name="强调文字颜色 1 7 2" xfId="37128"/>
    <cellStyle name="强调文字颜色 1 8" xfId="37129"/>
    <cellStyle name="强调文字颜色 1 8 2" xfId="37130"/>
    <cellStyle name="强调文字颜色 1 9" xfId="37131"/>
    <cellStyle name="输入 2 3 2 3 3 2" xfId="37132"/>
    <cellStyle name="强调文字颜色 2 2 2" xfId="37133"/>
    <cellStyle name="强调文字颜色 2 2 2 2 3 4 2" xfId="37134"/>
    <cellStyle name="强调文字颜色 2 2 2 2 3 5" xfId="37135"/>
    <cellStyle name="强调文字颜色 2 2 2 6 3" xfId="37136"/>
    <cellStyle name="强调文字颜色 2 2 2 8" xfId="37137"/>
    <cellStyle name="输入 2 3 2 3 3 3" xfId="37138"/>
    <cellStyle name="强调文字颜色 2 2 3" xfId="37139"/>
    <cellStyle name="强调文字颜色 2 2 3 8" xfId="37140"/>
    <cellStyle name="强调文字颜色 2 2 8" xfId="37141"/>
    <cellStyle name="输出 2 2 5 2 4 2" xfId="37142"/>
    <cellStyle name="强调文字颜色 2 2 9" xfId="37143"/>
    <cellStyle name="输入 2 3 2 3 4" xfId="37144"/>
    <cellStyle name="强调文字颜色 2 3" xfId="37145"/>
    <cellStyle name="输入 2 3 2 3 4 2" xfId="37146"/>
    <cellStyle name="注释 2 2 3 4 2 2 3" xfId="37147"/>
    <cellStyle name="强调文字颜色 2 3 2" xfId="37148"/>
    <cellStyle name="输入 2 3 2 3 4 2 2" xfId="37149"/>
    <cellStyle name="强调文字颜色 2 3 2 2" xfId="37150"/>
    <cellStyle name="强调文字颜色 2 3 2 2 2 2 2" xfId="37151"/>
    <cellStyle name="强调文字颜色 2 3 2 2 2 2 3" xfId="37152"/>
    <cellStyle name="强调文字颜色 2 3 2 2 2 3" xfId="37153"/>
    <cellStyle name="强调文字颜色 2 3 2 2 2 3 2" xfId="37154"/>
    <cellStyle name="强调文字颜色 2 3 2 2 3 2" xfId="37155"/>
    <cellStyle name="强调文字颜色 2 3 2 2 3 2 2" xfId="37156"/>
    <cellStyle name="强调文字颜色 2 3 2 2 3 3" xfId="37157"/>
    <cellStyle name="输出 2 2 2 3 3 4" xfId="37158"/>
    <cellStyle name="强调文字颜色 2 3 2 3 2" xfId="37159"/>
    <cellStyle name="输出 2 2 2 3 3 5" xfId="37160"/>
    <cellStyle name="强调文字颜色 2 3 2 3 3" xfId="37161"/>
    <cellStyle name="强调文字颜色 2 3 2 3 3 2 2" xfId="37162"/>
    <cellStyle name="强调文字颜色 2 3 2 4" xfId="37163"/>
    <cellStyle name="输出 2 2 2 3 4 4" xfId="37164"/>
    <cellStyle name="强调文字颜色 2 3 2 4 2" xfId="37165"/>
    <cellStyle name="强调文字颜色 2 3 2 4 3" xfId="37166"/>
    <cellStyle name="强调文字颜色 2 3 2 4 4" xfId="37167"/>
    <cellStyle name="强调文字颜色 2 3 2 5" xfId="37168"/>
    <cellStyle name="强调文字颜色 2 3 2 5 2" xfId="37169"/>
    <cellStyle name="强调文字颜色 2 3 2 5 3" xfId="37170"/>
    <cellStyle name="强调文字颜色 2 3 2 6" xfId="37171"/>
    <cellStyle name="输入 2 3 2 3 4 3" xfId="37172"/>
    <cellStyle name="注释 2 2 3 4 2 2 4" xfId="37173"/>
    <cellStyle name="强调文字颜色 2 3 3" xfId="37174"/>
    <cellStyle name="强调文字颜色 2 3 3 2" xfId="37175"/>
    <cellStyle name="强调文字颜色 2 3 3 2 2 3" xfId="37176"/>
    <cellStyle name="强调文字颜色 2 3 3 3" xfId="37177"/>
    <cellStyle name="输出 2 2 2 4 3 4" xfId="37178"/>
    <cellStyle name="强调文字颜色 2 3 3 3 2" xfId="37179"/>
    <cellStyle name="强调文字颜色 2 3 3 4" xfId="37180"/>
    <cellStyle name="强调文字颜色 2 3 3 4 2" xfId="37181"/>
    <cellStyle name="强调文字颜色 2 3 3 5" xfId="37182"/>
    <cellStyle name="强调文字颜色 2 3 3 6" xfId="37183"/>
    <cellStyle name="强调文字颜色 2 3 4 2" xfId="37184"/>
    <cellStyle name="强调文字颜色 2 3 4 2 2 3" xfId="37185"/>
    <cellStyle name="强调文字颜色 2 3 4 3" xfId="37186"/>
    <cellStyle name="输出 2 2 2 5 3 4" xfId="37187"/>
    <cellStyle name="强调文字颜色 2 3 4 3 2" xfId="37188"/>
    <cellStyle name="强调文字颜色 2 3 4 4" xfId="37189"/>
    <cellStyle name="强调文字颜色 2 3 4 4 2" xfId="37190"/>
    <cellStyle name="强调文字颜色 2 3 4 5" xfId="37191"/>
    <cellStyle name="强调文字颜色 2 3 4 6" xfId="37192"/>
    <cellStyle name="强调文字颜色 2 3 5" xfId="37193"/>
    <cellStyle name="强调文字颜色 2 3 5 2" xfId="37194"/>
    <cellStyle name="输出 2 2 2 6 2 4" xfId="37195"/>
    <cellStyle name="强调文字颜色 2 3 5 2 2" xfId="37196"/>
    <cellStyle name="强调文字颜色 2 3 5 3" xfId="37197"/>
    <cellStyle name="强调文字颜色 2 3 5 3 2" xfId="37198"/>
    <cellStyle name="强调文字颜色 2 3 6" xfId="37199"/>
    <cellStyle name="输出 2 2 2 7 2 4" xfId="37200"/>
    <cellStyle name="强调文字颜色 2 3 6 2 2" xfId="37201"/>
    <cellStyle name="强调文字颜色 2 3 6 3" xfId="37202"/>
    <cellStyle name="输入 2 3 2 3 5" xfId="37203"/>
    <cellStyle name="强调文字颜色 2 4" xfId="37204"/>
    <cellStyle name="输入 2 3 2 3 5 2" xfId="37205"/>
    <cellStyle name="强调文字颜色 2 4 2" xfId="37206"/>
    <cellStyle name="强调文字颜色 2 4 2 2" xfId="37207"/>
    <cellStyle name="强调文字颜色 2 4 2 2 2 2 3" xfId="37208"/>
    <cellStyle name="强调文字颜色 2 4 2 2 2 3" xfId="37209"/>
    <cellStyle name="强调文字颜色 2 4 2 2 2 3 2" xfId="37210"/>
    <cellStyle name="强调文字颜色 2 4 2 2 3 2" xfId="37211"/>
    <cellStyle name="强调文字颜色 2 4 2 2 3 3" xfId="37212"/>
    <cellStyle name="输出 2 2 3 3 3 4" xfId="37213"/>
    <cellStyle name="强调文字颜色 2 4 2 3 2" xfId="37214"/>
    <cellStyle name="强调文字颜色 2 4 2 3 2 2" xfId="37215"/>
    <cellStyle name="强调文字颜色 2 4 2 3 2 2 3" xfId="37216"/>
    <cellStyle name="强调文字颜色 2 4 2 3 2 3" xfId="37217"/>
    <cellStyle name="强调文字颜色 2 4 2 3 2 3 2" xfId="37218"/>
    <cellStyle name="强调文字颜色 2 4 2 3 3" xfId="37219"/>
    <cellStyle name="强调文字颜色 2 4 2 3 3 2" xfId="37220"/>
    <cellStyle name="强调文字颜色 2 4 2 3 3 2 2" xfId="37221"/>
    <cellStyle name="强调文字颜色 2 4 2 3 3 3" xfId="37222"/>
    <cellStyle name="强调文字颜色 2 4 2 3 6" xfId="37223"/>
    <cellStyle name="强调文字颜色 2 4 2 4 2" xfId="37224"/>
    <cellStyle name="强调文字颜色 2 4 2 4 2 2" xfId="37225"/>
    <cellStyle name="强调文字颜色 2 4 2 4 2 3" xfId="37226"/>
    <cellStyle name="强调文字颜色 2 4 2 4 3" xfId="37227"/>
    <cellStyle name="强调文字颜色 2 4 2 4 3 2" xfId="37228"/>
    <cellStyle name="强调文字颜色 2 4 2 4 4" xfId="37229"/>
    <cellStyle name="强调文字颜色 2 4 2 4 5" xfId="37230"/>
    <cellStyle name="强调文字颜色 2 4 2 5" xfId="37231"/>
    <cellStyle name="强调文字颜色 2 4 2 5 2" xfId="37232"/>
    <cellStyle name="强调文字颜色 2 4 2 5 2 2" xfId="37233"/>
    <cellStyle name="强调文字颜色 2 4 2 5 3" xfId="37234"/>
    <cellStyle name="强调文字颜色 2 4 2 6" xfId="37235"/>
    <cellStyle name="强调文字颜色 2 4 2 6 2" xfId="37236"/>
    <cellStyle name="强调文字颜色 2 4 2 7" xfId="37237"/>
    <cellStyle name="强调文字颜色 2 4 2 8" xfId="37238"/>
    <cellStyle name="强调文字颜色 2 4 3" xfId="37239"/>
    <cellStyle name="强调文字颜色 2 4 3 3" xfId="37240"/>
    <cellStyle name="输出 2 2 3 4 3 4" xfId="37241"/>
    <cellStyle name="强调文字颜色 2 4 3 3 2" xfId="37242"/>
    <cellStyle name="强调文字颜色 2 4 3 3 2 2" xfId="37243"/>
    <cellStyle name="强调文字颜色 2 4 3 4" xfId="37244"/>
    <cellStyle name="强调文字颜色 2 4 3 4 2" xfId="37245"/>
    <cellStyle name="强调文字颜色 2 4 3 5" xfId="37246"/>
    <cellStyle name="强调文字颜色 2 4 3 6" xfId="37247"/>
    <cellStyle name="强调文字颜色 2 4 4" xfId="37248"/>
    <cellStyle name="强调文字颜色 2 4 4 2" xfId="37249"/>
    <cellStyle name="强调文字颜色 2 4 4 3" xfId="37250"/>
    <cellStyle name="强调文字颜色 2 4 4 3 2" xfId="37251"/>
    <cellStyle name="强调文字颜色 2 4 4 4" xfId="37252"/>
    <cellStyle name="强调文字颜色 2 4 4 4 2" xfId="37253"/>
    <cellStyle name="强调文字颜色 2 4 4 5" xfId="37254"/>
    <cellStyle name="强调文字颜色 2 4 5" xfId="37255"/>
    <cellStyle name="强调文字颜色 2 4 5 2" xfId="37256"/>
    <cellStyle name="输出 2 2 3 6 2 4" xfId="37257"/>
    <cellStyle name="强调文字颜色 2 4 5 2 2" xfId="37258"/>
    <cellStyle name="强调文字颜色 2 4 5 3" xfId="37259"/>
    <cellStyle name="强调文字颜色 2 4 5 3 2" xfId="37260"/>
    <cellStyle name="强调文字颜色 2 4 6" xfId="37261"/>
    <cellStyle name="强调文字颜色 2 4 6 2" xfId="37262"/>
    <cellStyle name="输出 2 2 3 7 2 4" xfId="37263"/>
    <cellStyle name="强调文字颜色 2 4 6 2 2" xfId="37264"/>
    <cellStyle name="强调文字颜色 2 4 6 3" xfId="37265"/>
    <cellStyle name="强调文字颜色 2 4 6 4" xfId="37266"/>
    <cellStyle name="输入 2 3 2 3 6" xfId="37267"/>
    <cellStyle name="强调文字颜色 2 5" xfId="37268"/>
    <cellStyle name="强调文字颜色 4 4 2 4 5" xfId="37269"/>
    <cellStyle name="强调文字颜色 2 5 2 2" xfId="37270"/>
    <cellStyle name="强调文字颜色 2 5 2 3" xfId="37271"/>
    <cellStyle name="强调文字颜色 2 5 2 3 2 2 2" xfId="37272"/>
    <cellStyle name="强调文字颜色 2 5 2 3 2 2 3" xfId="37273"/>
    <cellStyle name="强调文字颜色 2 5 2 3 2 3 2" xfId="37274"/>
    <cellStyle name="强调文字颜色 2 5 2 3 3" xfId="37275"/>
    <cellStyle name="强调文字颜色 2 5 2 3 3 2 2" xfId="37276"/>
    <cellStyle name="强调文字颜色 2 5 2 3 6" xfId="37277"/>
    <cellStyle name="强调文字颜色 2 5 2 4" xfId="37278"/>
    <cellStyle name="强调文字颜色 2 5 2 4 2" xfId="37279"/>
    <cellStyle name="强调文字颜色 2 5 2 4 2 3" xfId="37280"/>
    <cellStyle name="强调文字颜色 2 5 2 4 3" xfId="37281"/>
    <cellStyle name="强调文字颜色 2 5 2 4 4" xfId="37282"/>
    <cellStyle name="强调文字颜色 2 5 2 4 5" xfId="37283"/>
    <cellStyle name="强调文字颜色 2 5 2 5 2" xfId="37284"/>
    <cellStyle name="强调文字颜色 2 5 2 5 3" xfId="37285"/>
    <cellStyle name="强调文字颜色 2 5 2 6 2" xfId="37286"/>
    <cellStyle name="强调文字颜色 2 5 2 7" xfId="37287"/>
    <cellStyle name="强调文字颜色 2 5 3" xfId="37288"/>
    <cellStyle name="强调文字颜色 2 5 3 3" xfId="37289"/>
    <cellStyle name="输出 2 2 4 4 3 4" xfId="37290"/>
    <cellStyle name="强调文字颜色 2 5 3 3 2" xfId="37291"/>
    <cellStyle name="强调文字颜色 2 5 3 4 2" xfId="37292"/>
    <cellStyle name="强调文字颜色 2 5 3 6" xfId="37293"/>
    <cellStyle name="强调文字颜色 2 5 4 3" xfId="37294"/>
    <cellStyle name="强调文字颜色 2 5 4 4" xfId="37295"/>
    <cellStyle name="强调文字颜色 2 5 4 5" xfId="37296"/>
    <cellStyle name="输出 2 2 4 7 2 4" xfId="37297"/>
    <cellStyle name="强调文字颜色 2 5 6 2 2" xfId="37298"/>
    <cellStyle name="强调文字颜色 2 5 6 4" xfId="37299"/>
    <cellStyle name="强调文字颜色 2 6 2" xfId="37300"/>
    <cellStyle name="强调文字颜色 2 6 2 2" xfId="37301"/>
    <cellStyle name="强调文字颜色 2 6 2 3" xfId="37302"/>
    <cellStyle name="强调文字颜色 2 6 3" xfId="37303"/>
    <cellStyle name="注释 2 2 4 2 4 2 2 4" xfId="37304"/>
    <cellStyle name="强调文字颜色 2 7 2" xfId="37305"/>
    <cellStyle name="强调文字颜色 2 8" xfId="37306"/>
    <cellStyle name="强调文字颜色 2 9" xfId="37307"/>
    <cellStyle name="强调文字颜色 3 2 10" xfId="37308"/>
    <cellStyle name="输入 2 3 2 4 3 2 2" xfId="37309"/>
    <cellStyle name="强调文字颜色 3 2 2 2" xfId="37310"/>
    <cellStyle name="强调文字颜色 3 2 2 2 2 2" xfId="37311"/>
    <cellStyle name="强调文字颜色 3 2 2 2 2 2 5" xfId="37312"/>
    <cellStyle name="强调文字颜色 3 2 2 2 2 3" xfId="37313"/>
    <cellStyle name="强调文字颜色 3 2 2 2 2 3 2 2" xfId="37314"/>
    <cellStyle name="强调文字颜色 3 2 2 2 2 4" xfId="37315"/>
    <cellStyle name="强调文字颜色 3 2 2 2 2 4 2" xfId="37316"/>
    <cellStyle name="强调文字颜色 3 2 2 2 3 2" xfId="37317"/>
    <cellStyle name="强调文字颜色 3 2 2 2 3 2 2 2" xfId="37318"/>
    <cellStyle name="强调文字颜色 3 2 2 2 3 2 2 3" xfId="37319"/>
    <cellStyle name="强调文字颜色 3 2 2 2 3 2 3 2" xfId="37320"/>
    <cellStyle name="强调文字颜色 3 2 2 2 3 2 4" xfId="37321"/>
    <cellStyle name="强调文字颜色 3 2 2 2 3 2 5" xfId="37322"/>
    <cellStyle name="强调文字颜色 3 2 2 2 3 3" xfId="37323"/>
    <cellStyle name="强调文字颜色 3 2 2 2 3 3 2" xfId="37324"/>
    <cellStyle name="强调文字颜色 3 2 2 2 3 3 2 2" xfId="37325"/>
    <cellStyle name="强调文字颜色 3 2 2 2 3 3 3" xfId="37326"/>
    <cellStyle name="强调文字颜色 3 2 2 2 3 3 4" xfId="37327"/>
    <cellStyle name="输出 2 2 4 8 2 2" xfId="37328"/>
    <cellStyle name="强调文字颜色 3 2 2 2 3 4" xfId="37329"/>
    <cellStyle name="强调文字颜色 3 2 2 2 3 4 2" xfId="37330"/>
    <cellStyle name="强调文字颜色 3 2 2 2 3 5" xfId="37331"/>
    <cellStyle name="强调文字颜色 3 2 2 2 3 6" xfId="37332"/>
    <cellStyle name="强调文字颜色 3 2 2 2 4" xfId="37333"/>
    <cellStyle name="强调文字颜色 3 2 2 2 4 2" xfId="37334"/>
    <cellStyle name="强调文字颜色 3 2 2 2 4 2 2" xfId="37335"/>
    <cellStyle name="强调文字颜色 3 2 2 2 4 2 3" xfId="37336"/>
    <cellStyle name="强调文字颜色 3 2 2 2 4 3" xfId="37337"/>
    <cellStyle name="强调文字颜色 3 2 2 2 4 3 2" xfId="37338"/>
    <cellStyle name="强调文字颜色 3 2 2 2 4 4" xfId="37339"/>
    <cellStyle name="强调文字颜色 3 2 2 2 4 5" xfId="37340"/>
    <cellStyle name="强调文字颜色 3 2 2 2 5" xfId="37341"/>
    <cellStyle name="强调文字颜色 3 2 2 2 5 2" xfId="37342"/>
    <cellStyle name="强调文字颜色 6 2 2 2 6" xfId="37343"/>
    <cellStyle name="强调文字颜色 3 2 2 2 5 2 2" xfId="37344"/>
    <cellStyle name="强调文字颜色 3 2 2 2 5 3" xfId="37345"/>
    <cellStyle name="强调文字颜色 3 2 2 2 5 4" xfId="37346"/>
    <cellStyle name="强调文字颜色 3 2 2 2 6" xfId="37347"/>
    <cellStyle name="强调文字颜色 3 2 2 2 6 2" xfId="37348"/>
    <cellStyle name="适中 4 2 6 2" xfId="37349"/>
    <cellStyle name="强调文字颜色 3 2 2 2 7" xfId="37350"/>
    <cellStyle name="强调文字颜色 3 2 2 2 8" xfId="37351"/>
    <cellStyle name="输入 2 3 2 4 3 2 3" xfId="37352"/>
    <cellStyle name="强调文字颜色 3 2 2 3" xfId="37353"/>
    <cellStyle name="强调文字颜色 3 2 2 3 2" xfId="37354"/>
    <cellStyle name="强调文字颜色 3 2 2 3 2 2" xfId="37355"/>
    <cellStyle name="强调文字颜色 3 2 2 3 2 2 2" xfId="37356"/>
    <cellStyle name="强调文字颜色 3 2 2 3 2 2 3" xfId="37357"/>
    <cellStyle name="强调文字颜色 3 2 2 3 2 3" xfId="37358"/>
    <cellStyle name="强调文字颜色 3 2 2 3 2 4" xfId="37359"/>
    <cellStyle name="强调文字颜色 3 2 2 3 2 5" xfId="37360"/>
    <cellStyle name="强调文字颜色 3 2 2 3 3" xfId="37361"/>
    <cellStyle name="强调文字颜色 3 2 2 3 3 2" xfId="37362"/>
    <cellStyle name="强调文字颜色 3 2 2 3 3 2 2" xfId="37363"/>
    <cellStyle name="强调文字颜色 3 2 2 3 3 3" xfId="37364"/>
    <cellStyle name="强调文字颜色 3 2 2 3 3 4" xfId="37365"/>
    <cellStyle name="强调文字颜色 3 2 2 3 4 2" xfId="37366"/>
    <cellStyle name="强调文字颜色 3 2 2 3 5" xfId="37367"/>
    <cellStyle name="输入 2 3 2 4 3 2 4" xfId="37368"/>
    <cellStyle name="强调文字颜色 3 2 2 4" xfId="37369"/>
    <cellStyle name="强调文字颜色 3 2 2 4 2" xfId="37370"/>
    <cellStyle name="强调文字颜色 3 2 2 4 2 2" xfId="37371"/>
    <cellStyle name="强调文字颜色 3 2 2 4 2 2 2" xfId="37372"/>
    <cellStyle name="强调文字颜色 3 2 2 4 2 2 3" xfId="37373"/>
    <cellStyle name="强调文字颜色 3 2 2 4 2 3" xfId="37374"/>
    <cellStyle name="强调文字颜色 3 2 2 4 2 3 2" xfId="37375"/>
    <cellStyle name="强调文字颜色 3 2 2 4 2 5" xfId="37376"/>
    <cellStyle name="强调文字颜色 3 2 2 4 3" xfId="37377"/>
    <cellStyle name="强调文字颜色 3 2 2 4 3 2" xfId="37378"/>
    <cellStyle name="强调文字颜色 3 2 2 4 3 2 2" xfId="37379"/>
    <cellStyle name="强调文字颜色 3 2 2 4 3 4" xfId="37380"/>
    <cellStyle name="强调文字颜色 3 2 2 4 4" xfId="37381"/>
    <cellStyle name="强调文字颜色 3 2 2 4 4 2" xfId="37382"/>
    <cellStyle name="强调文字颜色 3 2 2 4 5" xfId="37383"/>
    <cellStyle name="强调文字颜色 3 2 2 5" xfId="37384"/>
    <cellStyle name="强调文字颜色 3 2 2 5 2" xfId="37385"/>
    <cellStyle name="强调文字颜色 3 2 2 5 2 2" xfId="37386"/>
    <cellStyle name="强调文字颜色 3 2 2 5 2 3" xfId="37387"/>
    <cellStyle name="强调文字颜色 3 2 2 5 5" xfId="37388"/>
    <cellStyle name="强调文字颜色 3 2 2 6" xfId="37389"/>
    <cellStyle name="强调文字颜色 3 2 2 6 2" xfId="37390"/>
    <cellStyle name="强调文字颜色 3 2 2 6 2 2" xfId="37391"/>
    <cellStyle name="强调文字颜色 3 2 2 6 3" xfId="37392"/>
    <cellStyle name="强调文字颜色 3 2 2 6 4" xfId="37393"/>
    <cellStyle name="强调文字颜色 3 2 2 7" xfId="37394"/>
    <cellStyle name="强调文字颜色 3 2 2 7 2" xfId="37395"/>
    <cellStyle name="强调文字颜色 3 2 2 8" xfId="37396"/>
    <cellStyle name="输入 2 3 2 4 3 3" xfId="37397"/>
    <cellStyle name="强调文字颜色 3 2 3" xfId="37398"/>
    <cellStyle name="输入 2 3 2 4 3 3 2" xfId="37399"/>
    <cellStyle name="强调文字颜色 3 2 3 2" xfId="37400"/>
    <cellStyle name="强调文字颜色 3 2 3 2 2 2" xfId="37401"/>
    <cellStyle name="强调文字颜色 3 2 3 2 2 2 2" xfId="37402"/>
    <cellStyle name="强调文字颜色 3 2 3 2 2 3" xfId="37403"/>
    <cellStyle name="强调文字颜色 3 2 3 2 2 3 2" xfId="37404"/>
    <cellStyle name="强调文字颜色 4 2 2 2 2 5" xfId="37405"/>
    <cellStyle name="强调文字颜色 3 2 3 2 2 4" xfId="37406"/>
    <cellStyle name="强调文字颜色 3 2 3 2 2 5" xfId="37407"/>
    <cellStyle name="强调文字颜色 3 2 3 2 3 2 2" xfId="37408"/>
    <cellStyle name="强调文字颜色 3 2 3 2 3 3" xfId="37409"/>
    <cellStyle name="输入 2 2 5 2 3 2 2" xfId="37410"/>
    <cellStyle name="强调文字颜色 3 2 3 2 3 4" xfId="37411"/>
    <cellStyle name="强调文字颜色 3 2 3 2 4 2" xfId="37412"/>
    <cellStyle name="强调文字颜色 3 2 3 2 6" xfId="37413"/>
    <cellStyle name="注释 4 2 3 2" xfId="37414"/>
    <cellStyle name="强调文字颜色 3 2 3 3" xfId="37415"/>
    <cellStyle name="强调文字颜色 3 2 3 3 2" xfId="37416"/>
    <cellStyle name="强调文字颜色 3 2 3 3 2 2" xfId="37417"/>
    <cellStyle name="强调文字颜色 3 2 3 3 2 2 2" xfId="37418"/>
    <cellStyle name="强调文字颜色 3 2 3 3 2 3" xfId="37419"/>
    <cellStyle name="强调文字颜色 3 2 3 3 2 3 2" xfId="37420"/>
    <cellStyle name="强调文字颜色 4 2 3 2 2 5" xfId="37421"/>
    <cellStyle name="强调文字颜色 3 2 3 3 2 4" xfId="37422"/>
    <cellStyle name="强调文字颜色 3 2 3 3 2 5" xfId="37423"/>
    <cellStyle name="强调文字颜色 3 2 3 3 3 2" xfId="37424"/>
    <cellStyle name="强调文字颜色 3 2 3 3 3 2 2" xfId="37425"/>
    <cellStyle name="强调文字颜色 3 2 3 3 3 3" xfId="37426"/>
    <cellStyle name="输入 2 2 5 2 4 2 2" xfId="37427"/>
    <cellStyle name="强调文字颜色 3 2 3 3 3 4" xfId="37428"/>
    <cellStyle name="强调文字颜色 3 2 3 3 4" xfId="37429"/>
    <cellStyle name="强调文字颜色 3 2 3 3 4 2" xfId="37430"/>
    <cellStyle name="强调文字颜色 3 2 3 3 5" xfId="37431"/>
    <cellStyle name="强调文字颜色 3 2 3 4" xfId="37432"/>
    <cellStyle name="强调文字颜色 3 2 3 4 2" xfId="37433"/>
    <cellStyle name="强调文字颜色 3 2 3 4 4" xfId="37434"/>
    <cellStyle name="强调文字颜色 3 2 3 4 5" xfId="37435"/>
    <cellStyle name="强调文字颜色 3 2 3 5" xfId="37436"/>
    <cellStyle name="强调文字颜色 3 2 3 5 2" xfId="37437"/>
    <cellStyle name="强调文字颜色 3 2 3 5 2 2" xfId="37438"/>
    <cellStyle name="强调文字颜色 3 2 3 6" xfId="37439"/>
    <cellStyle name="强调文字颜色 3 2 3 6 2" xfId="37440"/>
    <cellStyle name="强调文字颜色 3 2 3 7" xfId="37441"/>
    <cellStyle name="强调文字颜色 3 2 3 8" xfId="37442"/>
    <cellStyle name="强调文字颜色 3 2 4 2 2" xfId="37443"/>
    <cellStyle name="强调文字颜色 3 2 4 2 2 2" xfId="37444"/>
    <cellStyle name="强调文字颜色 3 2 4 2 2 3" xfId="37445"/>
    <cellStyle name="强调文字颜色 3 2 4 3 2" xfId="37446"/>
    <cellStyle name="强调文字颜色 3 2 4 3 2 2" xfId="37447"/>
    <cellStyle name="输出 4" xfId="37448"/>
    <cellStyle name="强调文字颜色 3 2 4 3 4" xfId="37449"/>
    <cellStyle name="强调文字颜色 3 2 4 4" xfId="37450"/>
    <cellStyle name="强调文字颜色 3 2 4 4 2" xfId="37451"/>
    <cellStyle name="强调文字颜色 3 2 4 5" xfId="37452"/>
    <cellStyle name="强调文字颜色 3 2 4 6" xfId="37453"/>
    <cellStyle name="强调文字颜色 3 2 5 2" xfId="37454"/>
    <cellStyle name="强调文字颜色 3 2 5 2 5" xfId="37455"/>
    <cellStyle name="强调文字颜色 3 2 5 3" xfId="37456"/>
    <cellStyle name="强调文字颜色 3 2 5 3 2" xfId="37457"/>
    <cellStyle name="强调文字颜色 3 2 5 3 3" xfId="37458"/>
    <cellStyle name="强调文字颜色 3 2 5 3 4" xfId="37459"/>
    <cellStyle name="强调文字颜色 3 2 5 6" xfId="37460"/>
    <cellStyle name="强调文字颜色 3 2 6 2" xfId="37461"/>
    <cellStyle name="注释 2 10 2" xfId="37462"/>
    <cellStyle name="强调文字颜色 3 2 6 3" xfId="37463"/>
    <cellStyle name="注释 2 10 2 2" xfId="37464"/>
    <cellStyle name="强调文字颜色 3 2 6 3 2" xfId="37465"/>
    <cellStyle name="注释 2 10 3" xfId="37466"/>
    <cellStyle name="强调文字颜色 3 2 6 4" xfId="37467"/>
    <cellStyle name="强调文字颜色 3 2 7" xfId="37468"/>
    <cellStyle name="强调文字颜色 3 2 7 2 2" xfId="37469"/>
    <cellStyle name="强调文字颜色 3 2 8" xfId="37470"/>
    <cellStyle name="输出 2 2 5 3 4 2" xfId="37471"/>
    <cellStyle name="强调文字颜色 3 2 9" xfId="37472"/>
    <cellStyle name="输入 2 3 2 4 4 2" xfId="37473"/>
    <cellStyle name="强调文字颜色 3 3 2" xfId="37474"/>
    <cellStyle name="输入 2 3 2 4 4 2 2" xfId="37475"/>
    <cellStyle name="强调文字颜色 3 3 2 2" xfId="37476"/>
    <cellStyle name="输出 2 3 2 3 2 4" xfId="37477"/>
    <cellStyle name="强调文字颜色 3 3 2 2 2" xfId="37478"/>
    <cellStyle name="强调文字颜色 3 3 2 2 2 2 2" xfId="37479"/>
    <cellStyle name="强调文字颜色 3 3 2 2 2 2 3" xfId="37480"/>
    <cellStyle name="强调文字颜色 3 3 2 2 2 3" xfId="37481"/>
    <cellStyle name="强调文字颜色 3 3 2 2 2 3 2" xfId="37482"/>
    <cellStyle name="强调文字颜色 3 3 2 2 2 4" xfId="37483"/>
    <cellStyle name="输出 2 3 2 3 2 5" xfId="37484"/>
    <cellStyle name="强调文字颜色 3 3 2 2 3" xfId="37485"/>
    <cellStyle name="强调文字颜色 3 3 2 2 3 2" xfId="37486"/>
    <cellStyle name="强调文字颜色 3 3 2 2 3 2 2" xfId="37487"/>
    <cellStyle name="强调文字颜色 3 3 2 2 3 3" xfId="37488"/>
    <cellStyle name="强调文字颜色 3 3 2 2 3 4" xfId="37489"/>
    <cellStyle name="强调文字颜色 3 3 2 2 4 2" xfId="37490"/>
    <cellStyle name="强调文字颜色 3 3 2 2 6" xfId="37491"/>
    <cellStyle name="输出 2 3 2 3 3 4" xfId="37492"/>
    <cellStyle name="强调文字颜色 3 3 2 3 2" xfId="37493"/>
    <cellStyle name="强调文字颜色 3 3 2 3 2 2 2" xfId="37494"/>
    <cellStyle name="强调文字颜色 3 3 2 3 2 2 3" xfId="37495"/>
    <cellStyle name="强调文字颜色 3 3 2 3 2 3" xfId="37496"/>
    <cellStyle name="强调文字颜色 3 3 2 3 2 3 2" xfId="37497"/>
    <cellStyle name="强调文字颜色 3 3 2 3 2 4" xfId="37498"/>
    <cellStyle name="输出 2 3 2 3 3 5" xfId="37499"/>
    <cellStyle name="强调文字颜色 3 3 2 3 3" xfId="37500"/>
    <cellStyle name="强调文字颜色 3 3 2 3 3 2" xfId="37501"/>
    <cellStyle name="强调文字颜色 3 3 2 3 3 2 2" xfId="37502"/>
    <cellStyle name="强调文字颜色 3 3 2 3 3 3" xfId="37503"/>
    <cellStyle name="强调文字颜色 3 3 2 3 3 4" xfId="37504"/>
    <cellStyle name="强调文字颜色 3 3 2 3 4" xfId="37505"/>
    <cellStyle name="强调文字颜色 3 3 2 3 4 2" xfId="37506"/>
    <cellStyle name="强调文字颜色 3 3 2 4" xfId="37507"/>
    <cellStyle name="输出 2 3 2 3 4 4" xfId="37508"/>
    <cellStyle name="强调文字颜色 3 3 2 4 2" xfId="37509"/>
    <cellStyle name="强调文字颜色 3 3 2 4 2 2" xfId="37510"/>
    <cellStyle name="强调文字颜色 3 3 2 4 2 3" xfId="37511"/>
    <cellStyle name="强调文字颜色 3 3 2 4 3" xfId="37512"/>
    <cellStyle name="强调文字颜色 3 3 2 4 3 2" xfId="37513"/>
    <cellStyle name="强调文字颜色 3 3 2 4 4" xfId="37514"/>
    <cellStyle name="强调文字颜色 3 3 2 4 5" xfId="37515"/>
    <cellStyle name="强调文字颜色 3 3 2 5" xfId="37516"/>
    <cellStyle name="强调文字颜色 3 3 2 5 2" xfId="37517"/>
    <cellStyle name="强调文字颜色 3 3 2 5 2 2" xfId="37518"/>
    <cellStyle name="强调文字颜色 3 3 2 5 3" xfId="37519"/>
    <cellStyle name="强调文字颜色 3 3 2 5 4" xfId="37520"/>
    <cellStyle name="强调文字颜色 3 3 2 6" xfId="37521"/>
    <cellStyle name="强调文字颜色 3 3 2 6 2" xfId="37522"/>
    <cellStyle name="输入 2 3 2 4 4 3" xfId="37523"/>
    <cellStyle name="强调文字颜色 3 3 3" xfId="37524"/>
    <cellStyle name="强调文字颜色 3 3 3 3 4" xfId="37525"/>
    <cellStyle name="输出 2 3 2 4 4 4" xfId="37526"/>
    <cellStyle name="强调文字颜色 3 3 3 4 2" xfId="37527"/>
    <cellStyle name="强调文字颜色 3 3 3 6" xfId="37528"/>
    <cellStyle name="输出 2 3 2 5 2 4" xfId="37529"/>
    <cellStyle name="强调文字颜色 3 3 4 2 2" xfId="37530"/>
    <cellStyle name="强调文字颜色 3 3 4 2 2 3" xfId="37531"/>
    <cellStyle name="强调文字颜色 3 3 4 2 3 2" xfId="37532"/>
    <cellStyle name="强调文字颜色 3 3 4 2 4" xfId="37533"/>
    <cellStyle name="强调文字颜色 3 3 4 2 5" xfId="37534"/>
    <cellStyle name="输出 2 3 2 5 3 4" xfId="37535"/>
    <cellStyle name="强调文字颜色 3 3 4 3 2" xfId="37536"/>
    <cellStyle name="强调文字颜色 3 3 4 3 2 2" xfId="37537"/>
    <cellStyle name="强调文字颜色 3 3 4 3 3" xfId="37538"/>
    <cellStyle name="强调文字颜色 3 3 4 3 4" xfId="37539"/>
    <cellStyle name="强调文字颜色 3 3 4 4" xfId="37540"/>
    <cellStyle name="强调文字颜色 3 3 4 4 2" xfId="37541"/>
    <cellStyle name="强调文字颜色 3 3 4 5" xfId="37542"/>
    <cellStyle name="强调文字颜色 3 3 4 6" xfId="37543"/>
    <cellStyle name="输出 2 3 2 6 3 4" xfId="37544"/>
    <cellStyle name="强调文字颜色 3 3 5 3 2" xfId="37545"/>
    <cellStyle name="强调文字颜色 3 3 5 5" xfId="37546"/>
    <cellStyle name="强调文字颜色 3 3 6" xfId="37547"/>
    <cellStyle name="输出 2 3 2 7 2 4" xfId="37548"/>
    <cellStyle name="强调文字颜色 3 3 6 2 2" xfId="37549"/>
    <cellStyle name="强调文字颜色 3 3 6 4" xfId="37550"/>
    <cellStyle name="输入 2 3 2 4 5 2" xfId="37551"/>
    <cellStyle name="强调文字颜色 3 4 2" xfId="37552"/>
    <cellStyle name="强调文字颜色 3 4 2 2" xfId="37553"/>
    <cellStyle name="输出 2 3 3 3 2 4" xfId="37554"/>
    <cellStyle name="强调文字颜色 3 4 2 2 2" xfId="37555"/>
    <cellStyle name="强调文字颜色 3 4 2 2 2 2 3" xfId="37556"/>
    <cellStyle name="强调文字颜色 3 4 2 2 2 3 2" xfId="37557"/>
    <cellStyle name="强调文字颜色 3 4 2 2 2 5" xfId="37558"/>
    <cellStyle name="适中 7 3 2" xfId="37559"/>
    <cellStyle name="强调文字颜色 3 4 2 2 3" xfId="37560"/>
    <cellStyle name="适中 7 3 3" xfId="37561"/>
    <cellStyle name="强调文字颜色 3 4 2 2 4" xfId="37562"/>
    <cellStyle name="适中 7 3 4" xfId="37563"/>
    <cellStyle name="强调文字颜色 3 4 2 2 5" xfId="37564"/>
    <cellStyle name="强调文字颜色 3 4 2 2 6" xfId="37565"/>
    <cellStyle name="强调文字颜色 3 4 2 3" xfId="37566"/>
    <cellStyle name="强调文字颜色 3 4 2 3 2" xfId="37567"/>
    <cellStyle name="强调文字颜色 3 4 2 3 2 2 2" xfId="37568"/>
    <cellStyle name="强调文字颜色 3 4 2 3 2 2 3" xfId="37569"/>
    <cellStyle name="强调文字颜色 3 4 2 3 2 3 2" xfId="37570"/>
    <cellStyle name="强调文字颜色 3 4 2 3 2 4" xfId="37571"/>
    <cellStyle name="强调文字颜色 3 4 2 3 2 5" xfId="37572"/>
    <cellStyle name="适中 7 4 2" xfId="37573"/>
    <cellStyle name="强调文字颜色 3 4 2 3 3" xfId="37574"/>
    <cellStyle name="强调文字颜色 3 4 2 3 3 2" xfId="37575"/>
    <cellStyle name="强调文字颜色 3 4 2 3 3 2 2" xfId="37576"/>
    <cellStyle name="强调文字颜色 3 4 2 3 3 3" xfId="37577"/>
    <cellStyle name="强调文字颜色 3 4 2 3 4" xfId="37578"/>
    <cellStyle name="强调文字颜色 3 4 2 3 4 2" xfId="37579"/>
    <cellStyle name="强调文字颜色 3 4 2 3 6" xfId="37580"/>
    <cellStyle name="强调文字颜色 3 4 2 4" xfId="37581"/>
    <cellStyle name="强调文字颜色 3 4 2 4 2" xfId="37582"/>
    <cellStyle name="强调文字颜色 3 4 2 4 2 2" xfId="37583"/>
    <cellStyle name="强调文字颜色 3 4 2 4 2 3" xfId="37584"/>
    <cellStyle name="强调文字颜色 3 4 2 4 3" xfId="37585"/>
    <cellStyle name="强调文字颜色 3 4 2 4 3 2" xfId="37586"/>
    <cellStyle name="强调文字颜色 3 4 2 4 4" xfId="37587"/>
    <cellStyle name="强调文字颜色 3 4 2 4 5" xfId="37588"/>
    <cellStyle name="强调文字颜色 3 4 2 5" xfId="37589"/>
    <cellStyle name="强调文字颜色 3 4 2 5 2" xfId="37590"/>
    <cellStyle name="强调文字颜色 3 4 2 5 2 2" xfId="37591"/>
    <cellStyle name="强调文字颜色 3 4 2 5 3" xfId="37592"/>
    <cellStyle name="强调文字颜色 3 4 2 6" xfId="37593"/>
    <cellStyle name="强调文字颜色 3 4 2 7" xfId="37594"/>
    <cellStyle name="强调文字颜色 3 4 2 8" xfId="37595"/>
    <cellStyle name="强调文字颜色 3 4 3" xfId="37596"/>
    <cellStyle name="强调文字颜色 3 4 3 4" xfId="37597"/>
    <cellStyle name="强调文字颜色 3 4 3 4 2" xfId="37598"/>
    <cellStyle name="强调文字颜色 3 4 3 5" xfId="37599"/>
    <cellStyle name="强调文字颜色 3 4 3 6" xfId="37600"/>
    <cellStyle name="强调文字颜色 3 4 4" xfId="37601"/>
    <cellStyle name="强调文字颜色 3 4 4 2 2" xfId="37602"/>
    <cellStyle name="强调文字颜色 3 4 4 2 2 3" xfId="37603"/>
    <cellStyle name="强调文字颜色 3 4 4 2 4" xfId="37604"/>
    <cellStyle name="注释 2 2 4 2 3 2 2 2 2" xfId="37605"/>
    <cellStyle name="强调文字颜色 3 4 4 2 5" xfId="37606"/>
    <cellStyle name="强调文字颜色 3 4 4 3 2" xfId="37607"/>
    <cellStyle name="强调文字颜色 3 4 4 3 2 2" xfId="37608"/>
    <cellStyle name="强调文字颜色 3 4 4 3 3" xfId="37609"/>
    <cellStyle name="强调文字颜色 3 4 4 3 4" xfId="37610"/>
    <cellStyle name="强调文字颜色 3 4 4 4" xfId="37611"/>
    <cellStyle name="强调文字颜色 3 4 4 4 2" xfId="37612"/>
    <cellStyle name="强调文字颜色 3 4 4 5" xfId="37613"/>
    <cellStyle name="强调文字颜色 3 4 5" xfId="37614"/>
    <cellStyle name="强调文字颜色 3 4 5 3 2" xfId="37615"/>
    <cellStyle name="强调文字颜色 3 4 5 4" xfId="37616"/>
    <cellStyle name="强调文字颜色 3 4 5 5" xfId="37617"/>
    <cellStyle name="强调文字颜色 3 4 6" xfId="37618"/>
    <cellStyle name="强调文字颜色 3 4 6 2 2" xfId="37619"/>
    <cellStyle name="强调文字颜色 3 4 6 4" xfId="37620"/>
    <cellStyle name="输入 2 3 2 4 6" xfId="37621"/>
    <cellStyle name="强调文字颜色 3 5" xfId="37622"/>
    <cellStyle name="强调文字颜色 3 5 2" xfId="37623"/>
    <cellStyle name="强调文字颜色 4 5 2 4 5" xfId="37624"/>
    <cellStyle name="强调文字颜色 3 5 2 2" xfId="37625"/>
    <cellStyle name="强调文字颜色 3 5 2 2 2 2" xfId="37626"/>
    <cellStyle name="强调文字颜色 3 5 2 2 2 3" xfId="37627"/>
    <cellStyle name="强调文字颜色 3 5 2 2 2 3 2" xfId="37628"/>
    <cellStyle name="强调文字颜色 3 5 2 2 2 4" xfId="37629"/>
    <cellStyle name="输入 2 5 2 2 7" xfId="37630"/>
    <cellStyle name="强调文字颜色 3 5 2 2 3 2" xfId="37631"/>
    <cellStyle name="强调文字颜色 3 5 2 2 3 2 2" xfId="37632"/>
    <cellStyle name="强调文字颜色 3 5 2 2 3 3" xfId="37633"/>
    <cellStyle name="强调文字颜色 3 5 2 2 3 4" xfId="37634"/>
    <cellStyle name="强调文字颜色 3 5 2 2 4" xfId="37635"/>
    <cellStyle name="输入 2 5 2 3 7" xfId="37636"/>
    <cellStyle name="强调文字颜色 3 5 2 2 4 2" xfId="37637"/>
    <cellStyle name="强调文字颜色 3 5 2 2 5" xfId="37638"/>
    <cellStyle name="强调文字颜色 3 5 2 2 6" xfId="37639"/>
    <cellStyle name="强调文字颜色 3 5 2 3" xfId="37640"/>
    <cellStyle name="强调文字颜色 3 5 2 3 2 2" xfId="37641"/>
    <cellStyle name="强调文字颜色 3 5 2 3 2 2 2" xfId="37642"/>
    <cellStyle name="强调文字颜色 3 5 2 3 2 2 3" xfId="37643"/>
    <cellStyle name="强调文字颜色 3 5 2 3 2 3" xfId="37644"/>
    <cellStyle name="强调文字颜色 3 5 2 3 2 3 2" xfId="37645"/>
    <cellStyle name="强调文字颜色 3 5 2 3 2 4" xfId="37646"/>
    <cellStyle name="强调文字颜色 3 5 2 3 3 2" xfId="37647"/>
    <cellStyle name="强调文字颜色 3 5 2 3 3 2 2" xfId="37648"/>
    <cellStyle name="强调文字颜色 3 5 2 3 3 3" xfId="37649"/>
    <cellStyle name="强调文字颜色 3 5 2 3 3 4" xfId="37650"/>
    <cellStyle name="强调文字颜色 3 5 2 3 4" xfId="37651"/>
    <cellStyle name="强调文字颜色 3 5 2 3 4 2" xfId="37652"/>
    <cellStyle name="强调文字颜色 3 5 2 3 5" xfId="37653"/>
    <cellStyle name="强调文字颜色 3 5 2 3 6" xfId="37654"/>
    <cellStyle name="强调文字颜色 3 5 2 4" xfId="37655"/>
    <cellStyle name="强调文字颜色 3 5 2 4 2 2" xfId="37656"/>
    <cellStyle name="强调文字颜色 3 5 2 4 2 3" xfId="37657"/>
    <cellStyle name="强调文字颜色 3 5 2 4 3" xfId="37658"/>
    <cellStyle name="强调文字颜色 3 5 2 4 3 2" xfId="37659"/>
    <cellStyle name="强调文字颜色 3 5 2 4 4" xfId="37660"/>
    <cellStyle name="强调文字颜色 3 5 2 4 5" xfId="37661"/>
    <cellStyle name="强调文字颜色 3 5 2 5" xfId="37662"/>
    <cellStyle name="强调文字颜色 3 5 2 5 2 2" xfId="37663"/>
    <cellStyle name="强调文字颜色 3 5 2 5 3" xfId="37664"/>
    <cellStyle name="强调文字颜色 3 5 2 6" xfId="37665"/>
    <cellStyle name="强调文字颜色 3 5 2 7" xfId="37666"/>
    <cellStyle name="强调文字颜色 3 5 3" xfId="37667"/>
    <cellStyle name="强调文字颜色 3 5 3 2 2" xfId="37668"/>
    <cellStyle name="强调文字颜色 3 5 3 2 2 2" xfId="37669"/>
    <cellStyle name="强调文字颜色 3 5 3 2 2 3" xfId="37670"/>
    <cellStyle name="强调文字颜色 3 5 3 2 3 2" xfId="37671"/>
    <cellStyle name="强调文字颜色 3 5 3 3 2" xfId="37672"/>
    <cellStyle name="强调文字颜色 3 5 3 3 2 2" xfId="37673"/>
    <cellStyle name="强调文字颜色 3 5 3 3 3" xfId="37674"/>
    <cellStyle name="强调文字颜色 3 5 3 4" xfId="37675"/>
    <cellStyle name="强调文字颜色 3 5 3 4 2" xfId="37676"/>
    <cellStyle name="强调文字颜色 3 5 3 5" xfId="37677"/>
    <cellStyle name="强调文字颜色 3 5 3 6" xfId="37678"/>
    <cellStyle name="强调文字颜色 3 5 4 2" xfId="37679"/>
    <cellStyle name="强调文字颜色 3 5 4 2 2" xfId="37680"/>
    <cellStyle name="输入 2 2 2 2 3 4 4" xfId="37681"/>
    <cellStyle name="强调文字颜色 3 5 4 2 2 2" xfId="37682"/>
    <cellStyle name="强调文字颜色 3 5 4 2 2 3" xfId="37683"/>
    <cellStyle name="强调文字颜色 3 5 4 2 3" xfId="37684"/>
    <cellStyle name="强调文字颜色 3 5 4 2 3 2" xfId="37685"/>
    <cellStyle name="强调文字颜色 3 5 4 3" xfId="37686"/>
    <cellStyle name="强调文字颜色 3 5 4 3 2" xfId="37687"/>
    <cellStyle name="输入 2 2 2 2 4 4 4" xfId="37688"/>
    <cellStyle name="强调文字颜色 3 5 4 3 2 2" xfId="37689"/>
    <cellStyle name="强调文字颜色 3 5 4 3 3" xfId="37690"/>
    <cellStyle name="强调文字颜色 3 5 4 4" xfId="37691"/>
    <cellStyle name="强调文字颜色 3 5 4 4 2" xfId="37692"/>
    <cellStyle name="强调文字颜色 3 5 4 5" xfId="37693"/>
    <cellStyle name="强调文字颜色 3 5 5" xfId="37694"/>
    <cellStyle name="强调文字颜色 3 5 5 3" xfId="37695"/>
    <cellStyle name="强调文字颜色 3 5 5 4" xfId="37696"/>
    <cellStyle name="强调文字颜色 3 5 5 5" xfId="37697"/>
    <cellStyle name="强调文字颜色 3 5 6" xfId="37698"/>
    <cellStyle name="强调文字颜色 3 5 6 2 2" xfId="37699"/>
    <cellStyle name="强调文字颜色 3 5 6 3" xfId="37700"/>
    <cellStyle name="强调文字颜色 3 5 6 4" xfId="37701"/>
    <cellStyle name="强调文字颜色 3 5 8" xfId="37702"/>
    <cellStyle name="强调文字颜色 3 5 9" xfId="37703"/>
    <cellStyle name="输入 2 3 2 4 7" xfId="37704"/>
    <cellStyle name="强调文字颜色 3 6" xfId="37705"/>
    <cellStyle name="强调文字颜色 3 6 2" xfId="37706"/>
    <cellStyle name="强调文字颜色 3 6 2 2" xfId="37707"/>
    <cellStyle name="强调文字颜色 3 6 2 3" xfId="37708"/>
    <cellStyle name="强调文字颜色 3 6 3" xfId="37709"/>
    <cellStyle name="强调文字颜色 3 6 4" xfId="37710"/>
    <cellStyle name="强调文字颜色 3 7" xfId="37711"/>
    <cellStyle name="注释 2 2 4 2 4 3 2 4" xfId="37712"/>
    <cellStyle name="强调文字颜色 3 7 2" xfId="37713"/>
    <cellStyle name="强调文字颜色 3 8" xfId="37714"/>
    <cellStyle name="强调文字颜色 3 8 2" xfId="37715"/>
    <cellStyle name="强调文字颜色 4 10" xfId="37716"/>
    <cellStyle name="强调文字颜色 4 11" xfId="37717"/>
    <cellStyle name="强调文字颜色 4 2 10" xfId="37718"/>
    <cellStyle name="输入 2 3 2 5 3 2 2" xfId="37719"/>
    <cellStyle name="强调文字颜色 4 2 2 2" xfId="37720"/>
    <cellStyle name="强调文字颜色 4 2 2 2 2" xfId="37721"/>
    <cellStyle name="强调文字颜色 4 2 2 2 2 2" xfId="37722"/>
    <cellStyle name="强调文字颜色 4 2 2 2 2 2 2" xfId="37723"/>
    <cellStyle name="强调文字颜色 4 2 2 2 2 2 2 2" xfId="37724"/>
    <cellStyle name="强调文字颜色 4 2 2 2 2 2 2 3" xfId="37725"/>
    <cellStyle name="强调文字颜色 4 2 2 2 2 2 3" xfId="37726"/>
    <cellStyle name="强调文字颜色 4 2 2 2 2 2 3 2" xfId="37727"/>
    <cellStyle name="强调文字颜色 4 2 2 2 2 2 4" xfId="37728"/>
    <cellStyle name="强调文字颜色 4 2 2 2 2 3" xfId="37729"/>
    <cellStyle name="强调文字颜色 4 2 2 2 2 3 2" xfId="37730"/>
    <cellStyle name="强调文字颜色 4 2 2 2 2 3 2 2" xfId="37731"/>
    <cellStyle name="强调文字颜色 4 2 2 2 2 3 3" xfId="37732"/>
    <cellStyle name="强调文字颜色 4 2 2 2 2 4" xfId="37733"/>
    <cellStyle name="强调文字颜色 5 4 2 7" xfId="37734"/>
    <cellStyle name="强调文字颜色 4 2 2 2 2 4 2" xfId="37735"/>
    <cellStyle name="强调文字颜色 4 2 2 2 3" xfId="37736"/>
    <cellStyle name="强调文字颜色 4 2 2 2 3 2" xfId="37737"/>
    <cellStyle name="强调文字颜色 4 2 2 2 3 2 2" xfId="37738"/>
    <cellStyle name="强调文字颜色 4 2 2 2 3 2 2 3" xfId="37739"/>
    <cellStyle name="强调文字颜色 4 2 2 2 3 2 3" xfId="37740"/>
    <cellStyle name="强调文字颜色 4 2 2 2 3 2 3 2" xfId="37741"/>
    <cellStyle name="强调文字颜色 4 2 2 2 3 2 4" xfId="37742"/>
    <cellStyle name="强调文字颜色 4 2 2 2 3 2 5" xfId="37743"/>
    <cellStyle name="强调文字颜色 4 2 2 2 3 3" xfId="37744"/>
    <cellStyle name="强调文字颜色 4 2 2 2 3 3 2" xfId="37745"/>
    <cellStyle name="强调文字颜色 4 2 2 2 3 3 2 2" xfId="37746"/>
    <cellStyle name="强调文字颜色 4 2 2 2 3 3 3" xfId="37747"/>
    <cellStyle name="强调文字颜色 4 2 2 2 3 4" xfId="37748"/>
    <cellStyle name="强调文字颜色 5 5 2 7" xfId="37749"/>
    <cellStyle name="强调文字颜色 4 2 2 2 3 4 2" xfId="37750"/>
    <cellStyle name="强调文字颜色 4 2 2 2 3 5" xfId="37751"/>
    <cellStyle name="强调文字颜色 4 2 2 2 3 6" xfId="37752"/>
    <cellStyle name="强调文字颜色 4 2 2 2 4" xfId="37753"/>
    <cellStyle name="强调文字颜色 4 2 2 2 4 2" xfId="37754"/>
    <cellStyle name="注释 2 2 2 3 5 2 3" xfId="37755"/>
    <cellStyle name="强调文字颜色 4 2 2 2 4 2 2" xfId="37756"/>
    <cellStyle name="注释 2 2 2 3 5 2 3 2" xfId="37757"/>
    <cellStyle name="强调文字颜色 4 2 2 2 4 2 3" xfId="37758"/>
    <cellStyle name="强调文字颜色 4 2 2 2 4 3" xfId="37759"/>
    <cellStyle name="注释 2 2 2 3 5 2 4" xfId="37760"/>
    <cellStyle name="强调文字颜色 4 2 2 2 4 3 2" xfId="37761"/>
    <cellStyle name="强调文字颜色 4 2 2 2 4 4" xfId="37762"/>
    <cellStyle name="注释 2 2 2 3 5 2 5" xfId="37763"/>
    <cellStyle name="强调文字颜色 4 2 2 2 4 5" xfId="37764"/>
    <cellStyle name="强调文字颜色 4 2 2 2 5 4" xfId="37765"/>
    <cellStyle name="强调文字颜色 4 2 2 3" xfId="37766"/>
    <cellStyle name="强调文字颜色 4 2 2 3 2" xfId="37767"/>
    <cellStyle name="强调文字颜色 4 2 2 3 2 3 2" xfId="37768"/>
    <cellStyle name="强调文字颜色 4 2 2 3 2 4" xfId="37769"/>
    <cellStyle name="强调文字颜色 4 2 2 3 2 5" xfId="37770"/>
    <cellStyle name="强调文字颜色 4 2 2 3 3" xfId="37771"/>
    <cellStyle name="强调文字颜色 4 2 2 3 3 2" xfId="37772"/>
    <cellStyle name="强调文字颜色 4 2 2 3 3 2 2" xfId="37773"/>
    <cellStyle name="强调文字颜色 4 2 2 3 3 3" xfId="37774"/>
    <cellStyle name="强调文字颜色 4 2 2 3 3 4" xfId="37775"/>
    <cellStyle name="强调文字颜色 4 2 2 3 4 2" xfId="37776"/>
    <cellStyle name="注释 2 2 2 3 6 2 3" xfId="37777"/>
    <cellStyle name="强调文字颜色 4 2 2 4" xfId="37778"/>
    <cellStyle name="强调文字颜色 4 2 2 4 2" xfId="37779"/>
    <cellStyle name="强调文字颜色 4 2 2 4 2 2" xfId="37780"/>
    <cellStyle name="强调文字颜色 4 2 2 4 2 2 2" xfId="37781"/>
    <cellStyle name="输出 4 2 2 3 3" xfId="37782"/>
    <cellStyle name="强调文字颜色 4 2 2 4 2 3" xfId="37783"/>
    <cellStyle name="强调文字颜色 4 2 2 4 2 3 2" xfId="37784"/>
    <cellStyle name="输出 4 2 2 4 3" xfId="37785"/>
    <cellStyle name="强调文字颜色 4 2 2 4 2 4" xfId="37786"/>
    <cellStyle name="强调文字颜色 4 2 2 4 2 5" xfId="37787"/>
    <cellStyle name="强调文字颜色 4 2 2 4 3" xfId="37788"/>
    <cellStyle name="强调文字颜色 4 2 2 4 3 2" xfId="37789"/>
    <cellStyle name="强调文字颜色 4 2 2 4 3 2 2" xfId="37790"/>
    <cellStyle name="输出 4 2 3 3 3" xfId="37791"/>
    <cellStyle name="强调文字颜色 4 2 2 4 3 3" xfId="37792"/>
    <cellStyle name="强调文字颜色 4 2 2 4 3 4" xfId="37793"/>
    <cellStyle name="强调文字颜色 4 2 2 4 4" xfId="37794"/>
    <cellStyle name="强调文字颜色 4 2 2 4 4 2" xfId="37795"/>
    <cellStyle name="注释 2 2 2 3 7 2 3" xfId="37796"/>
    <cellStyle name="强调文字颜色 4 2 2 4 6" xfId="37797"/>
    <cellStyle name="强调文字颜色 4 2 2 5" xfId="37798"/>
    <cellStyle name="强调文字颜色 4 2 2 5 2 2" xfId="37799"/>
    <cellStyle name="强调文字颜色 4 2 2 5 2 3" xfId="37800"/>
    <cellStyle name="强调文字颜色 4 2 2 5 5" xfId="37801"/>
    <cellStyle name="强调文字颜色 4 2 2 6" xfId="37802"/>
    <cellStyle name="强调文字颜色 4 2 2 7" xfId="37803"/>
    <cellStyle name="强调文字颜色 4 2 2 8" xfId="37804"/>
    <cellStyle name="强调文字颜色 4 2 3 2" xfId="37805"/>
    <cellStyle name="输入 2 2 2 6" xfId="37806"/>
    <cellStyle name="强调文字颜色 4 2 3 2 2" xfId="37807"/>
    <cellStyle name="输入 2 2 2 6 2" xfId="37808"/>
    <cellStyle name="强调文字颜色 4 2 3 2 2 2" xfId="37809"/>
    <cellStyle name="输入 2 2 2 6 2 2" xfId="37810"/>
    <cellStyle name="强调文字颜色 4 2 3 2 2 3" xfId="37811"/>
    <cellStyle name="输入 2 2 2 6 2 3" xfId="37812"/>
    <cellStyle name="强调文字颜色 4 2 3 2 2 3 2" xfId="37813"/>
    <cellStyle name="强调文字颜色 4 2 3 2 2 4" xfId="37814"/>
    <cellStyle name="输入 2 2 2 6 2 4" xfId="37815"/>
    <cellStyle name="强调文字颜色 4 2 3 2 3 3" xfId="37816"/>
    <cellStyle name="强调文字颜色 4 2 3 2 3 4" xfId="37817"/>
    <cellStyle name="强调文字颜色 4 2 3 2 4 2" xfId="37818"/>
    <cellStyle name="强调文字颜色 4 2 3 3" xfId="37819"/>
    <cellStyle name="输入 2 2 2 7" xfId="37820"/>
    <cellStyle name="强调文字颜色 4 2 3 3 2" xfId="37821"/>
    <cellStyle name="输入 2 2 2 7 2" xfId="37822"/>
    <cellStyle name="强调文字颜色 4 2 3 3 2 3 2" xfId="37823"/>
    <cellStyle name="强调文字颜色 4 2 3 3 2 4" xfId="37824"/>
    <cellStyle name="输入 2 2 2 7 2 4" xfId="37825"/>
    <cellStyle name="强调文字颜色 4 2 3 3 2 5" xfId="37826"/>
    <cellStyle name="强调文字颜色 4 2 3 3 3 2" xfId="37827"/>
    <cellStyle name="输入 2 2 2 7 3 2" xfId="37828"/>
    <cellStyle name="强调文字颜色 4 2 3 3 3 4" xfId="37829"/>
    <cellStyle name="强调文字颜色 4 2 3 3 4" xfId="37830"/>
    <cellStyle name="输入 2 2 2 7 4" xfId="37831"/>
    <cellStyle name="强调文字颜色 4 2 3 3 4 2" xfId="37832"/>
    <cellStyle name="强调文字颜色 4 2 3 4" xfId="37833"/>
    <cellStyle name="输入 2 2 2 8" xfId="37834"/>
    <cellStyle name="强调文字颜色 4 2 3 4 2" xfId="37835"/>
    <cellStyle name="输入 2 2 2 8 2" xfId="37836"/>
    <cellStyle name="注释 2 7 3" xfId="37837"/>
    <cellStyle name="强调文字颜色 4 2 3 4 2 2" xfId="37838"/>
    <cellStyle name="输入 2 2 2 8 2 2" xfId="37839"/>
    <cellStyle name="注释 2 7 4" xfId="37840"/>
    <cellStyle name="强调文字颜色 4 2 3 4 2 3" xfId="37841"/>
    <cellStyle name="输入 2 2 2 8 2 3" xfId="37842"/>
    <cellStyle name="强调文字颜色 4 2 3 4 3" xfId="37843"/>
    <cellStyle name="输入 2 2 2 8 3" xfId="37844"/>
    <cellStyle name="注释 2 8 3" xfId="37845"/>
    <cellStyle name="强调文字颜色 4 2 3 4 3 2" xfId="37846"/>
    <cellStyle name="输入 2 2 2 8 3 2" xfId="37847"/>
    <cellStyle name="强调文字颜色 4 2 3 4 4" xfId="37848"/>
    <cellStyle name="输入 2 2 2 8 4" xfId="37849"/>
    <cellStyle name="强调文字颜色 4 2 3 5" xfId="37850"/>
    <cellStyle name="输入 2 2 2 9" xfId="37851"/>
    <cellStyle name="强调文字颜色 4 2 3 5 2" xfId="37852"/>
    <cellStyle name="输入 2 2 2 9 2" xfId="37853"/>
    <cellStyle name="注释 3 7 3" xfId="37854"/>
    <cellStyle name="强调文字颜色 4 2 3 5 2 2" xfId="37855"/>
    <cellStyle name="输入 2 2 2 9 2 2" xfId="37856"/>
    <cellStyle name="强调文字颜色 4 2 3 6" xfId="37857"/>
    <cellStyle name="强调文字颜色 4 2 3 7" xfId="37858"/>
    <cellStyle name="强调文字颜色 4 2 3 8" xfId="37859"/>
    <cellStyle name="输入 2 3 2 5 3 4" xfId="37860"/>
    <cellStyle name="强调文字颜色 4 2 4" xfId="37861"/>
    <cellStyle name="强调文字颜色 4 2 4 2" xfId="37862"/>
    <cellStyle name="输入 2 2 3 6" xfId="37863"/>
    <cellStyle name="强调文字颜色 4 2 4 2 2" xfId="37864"/>
    <cellStyle name="输入 2 2 3 6 2" xfId="37865"/>
    <cellStyle name="强调文字颜色 4 2 4 2 2 3" xfId="37866"/>
    <cellStyle name="输入 2 2 3 6 2 3" xfId="37867"/>
    <cellStyle name="强调文字颜色 4 2 4 2 3 2" xfId="37868"/>
    <cellStyle name="输入 2 2 3 6 3 2" xfId="37869"/>
    <cellStyle name="强调文字颜色 4 2 4 2 4" xfId="37870"/>
    <cellStyle name="输入 2 2 3 6 4" xfId="37871"/>
    <cellStyle name="强调文字颜色 4 2 4 3" xfId="37872"/>
    <cellStyle name="输入 2 2 3 7" xfId="37873"/>
    <cellStyle name="强调文字颜色 4 2 4 3 2" xfId="37874"/>
    <cellStyle name="输入 2 2 3 7 2" xfId="37875"/>
    <cellStyle name="强调文字颜色 4 2 4 3 3" xfId="37876"/>
    <cellStyle name="输入 2 2 3 7 3" xfId="37877"/>
    <cellStyle name="强调文字颜色 4 2 4 3 4" xfId="37878"/>
    <cellStyle name="输入 2 2 3 7 4" xfId="37879"/>
    <cellStyle name="强调文字颜色 4 2 4 4" xfId="37880"/>
    <cellStyle name="输入 2 2 3 8" xfId="37881"/>
    <cellStyle name="强调文字颜色 4 2 4 4 2" xfId="37882"/>
    <cellStyle name="输入 2 2 3 8 2" xfId="37883"/>
    <cellStyle name="强调文字颜色 4 2 4 5" xfId="37884"/>
    <cellStyle name="输入 2 2 3 9" xfId="37885"/>
    <cellStyle name="强调文字颜色 4 2 4 6" xfId="37886"/>
    <cellStyle name="强调文字颜色 4 2 5" xfId="37887"/>
    <cellStyle name="强调文字颜色 4 2 5 2" xfId="37888"/>
    <cellStyle name="输入 2 2 4 6" xfId="37889"/>
    <cellStyle name="强调文字颜色 4 2 5 2 2" xfId="37890"/>
    <cellStyle name="输入 2 2 4 6 2" xfId="37891"/>
    <cellStyle name="强调文字颜色 4 2 5 2 2 3" xfId="37892"/>
    <cellStyle name="输入 2 2 4 6 2 3" xfId="37893"/>
    <cellStyle name="强调文字颜色 4 2 5 2 3" xfId="37894"/>
    <cellStyle name="输入 2 2 4 6 3" xfId="37895"/>
    <cellStyle name="强调文字颜色 4 2 5 2 3 2" xfId="37896"/>
    <cellStyle name="输入 2 2 4 6 3 2" xfId="37897"/>
    <cellStyle name="强调文字颜色 4 2 5 2 4" xfId="37898"/>
    <cellStyle name="输入 2 2 4 6 4" xfId="37899"/>
    <cellStyle name="强调文字颜色 4 2 5 3" xfId="37900"/>
    <cellStyle name="输入 2 2 4 7" xfId="37901"/>
    <cellStyle name="强调文字颜色 4 2 5 3 2" xfId="37902"/>
    <cellStyle name="输入 2 2 4 7 2" xfId="37903"/>
    <cellStyle name="强调文字颜色 4 2 5 3 3" xfId="37904"/>
    <cellStyle name="输入 2 2 4 7 3" xfId="37905"/>
    <cellStyle name="注释 2 3 2 8 2 2 2" xfId="37906"/>
    <cellStyle name="强调文字颜色 4 2 5 3 4" xfId="37907"/>
    <cellStyle name="输入 2 2 4 7 4" xfId="37908"/>
    <cellStyle name="强调文字颜色 4 2 5 6" xfId="37909"/>
    <cellStyle name="强调文字颜色 4 2 6" xfId="37910"/>
    <cellStyle name="强调文字颜色 4 2 6 2" xfId="37911"/>
    <cellStyle name="输入 2 2 5 6" xfId="37912"/>
    <cellStyle name="强调文字颜色 4 2 6 2 2" xfId="37913"/>
    <cellStyle name="适中 4 2 2 6" xfId="37914"/>
    <cellStyle name="输入 2 2 5 6 2" xfId="37915"/>
    <cellStyle name="强调文字颜色 4 2 6 3" xfId="37916"/>
    <cellStyle name="输入 2 2 5 7" xfId="37917"/>
    <cellStyle name="强调文字颜色 4 2 6 3 2" xfId="37918"/>
    <cellStyle name="适中 4 2 3 6" xfId="37919"/>
    <cellStyle name="输入 2 2 5 7 2" xfId="37920"/>
    <cellStyle name="强调文字颜色 4 2 6 4" xfId="37921"/>
    <cellStyle name="输入 2 2 5 8" xfId="37922"/>
    <cellStyle name="强调文字颜色 4 2 6 5" xfId="37923"/>
    <cellStyle name="输入 2 2 5 9" xfId="37924"/>
    <cellStyle name="强调文字颜色 4 2 7" xfId="37925"/>
    <cellStyle name="强调文字颜色 4 2 7 2 2" xfId="37926"/>
    <cellStyle name="输出 2 2 5 4 4 2" xfId="37927"/>
    <cellStyle name="强调文字颜色 4 2 9" xfId="37928"/>
    <cellStyle name="输入 2 3 2 5 4" xfId="37929"/>
    <cellStyle name="强调文字颜色 4 3" xfId="37930"/>
    <cellStyle name="输入 2 3 2 5 4 2" xfId="37931"/>
    <cellStyle name="输入 2 14 2 2 3" xfId="37932"/>
    <cellStyle name="强调文字颜色 4 3 2" xfId="37933"/>
    <cellStyle name="强调文字颜色 4 3 2 2" xfId="37934"/>
    <cellStyle name="输出 2 4 2 3 2 4" xfId="37935"/>
    <cellStyle name="强调文字颜色 4 3 2 2 2" xfId="37936"/>
    <cellStyle name="强调文字颜色 4 3 2 2 2 2" xfId="37937"/>
    <cellStyle name="强调文字颜色 4 3 2 2 2 2 2" xfId="37938"/>
    <cellStyle name="强调文字颜色 4 3 2 2 2 2 3" xfId="37939"/>
    <cellStyle name="强调文字颜色 4 3 2 2 2 3" xfId="37940"/>
    <cellStyle name="强调文字颜色 4 3 2 2 2 3 2" xfId="37941"/>
    <cellStyle name="强调文字颜色 4 3 2 2 2 4" xfId="37942"/>
    <cellStyle name="强调文字颜色 4 3 2 2 2 5" xfId="37943"/>
    <cellStyle name="输出 2 4 2 3 2 5" xfId="37944"/>
    <cellStyle name="强调文字颜色 4 3 2 2 3" xfId="37945"/>
    <cellStyle name="强调文字颜色 4 3 2 2 3 2" xfId="37946"/>
    <cellStyle name="强调文字颜色 4 3 2 2 3 2 2" xfId="37947"/>
    <cellStyle name="强调文字颜色 4 3 2 2 3 3" xfId="37948"/>
    <cellStyle name="强调文字颜色 4 3 2 2 4" xfId="37949"/>
    <cellStyle name="强调文字颜色 4 3 2 2 4 2" xfId="37950"/>
    <cellStyle name="强调文字颜色 4 3 2 2 5" xfId="37951"/>
    <cellStyle name="强调文字颜色 4 3 2 2 6" xfId="37952"/>
    <cellStyle name="强调文字颜色 4 3 2 3" xfId="37953"/>
    <cellStyle name="输出 2 4 2 3 3 4" xfId="37954"/>
    <cellStyle name="强调文字颜色 4 3 2 3 2" xfId="37955"/>
    <cellStyle name="强调文字颜色 4 3 2 3 2 2" xfId="37956"/>
    <cellStyle name="强调文字颜色 4 3 2 3 2 2 3" xfId="37957"/>
    <cellStyle name="强调文字颜色 4 3 2 3 2 3" xfId="37958"/>
    <cellStyle name="强调文字颜色 4 3 2 3 2 3 2" xfId="37959"/>
    <cellStyle name="强调文字颜色 4 3 2 3 2 4" xfId="37960"/>
    <cellStyle name="强调文字颜色 4 3 2 3 2 5" xfId="37961"/>
    <cellStyle name="输出 2 4 2 3 3 5" xfId="37962"/>
    <cellStyle name="强调文字颜色 4 3 2 3 3" xfId="37963"/>
    <cellStyle name="强调文字颜色 4 3 2 3 3 2 2" xfId="37964"/>
    <cellStyle name="强调文字颜色 4 3 2 3 3 4" xfId="37965"/>
    <cellStyle name="强调文字颜色 4 3 2 3 4" xfId="37966"/>
    <cellStyle name="强调文字颜色 4 3 2 3 4 2" xfId="37967"/>
    <cellStyle name="强调文字颜色 4 3 2 3 5" xfId="37968"/>
    <cellStyle name="强调文字颜色 4 3 2 3 6" xfId="37969"/>
    <cellStyle name="强调文字颜色 6 2 2 2 2 2 3 2" xfId="37970"/>
    <cellStyle name="强调文字颜色 4 3 2 4" xfId="37971"/>
    <cellStyle name="输出 2 4 2 3 4 4" xfId="37972"/>
    <cellStyle name="强调文字颜色 4 3 2 4 2" xfId="37973"/>
    <cellStyle name="强调文字颜色 4 3 2 4 2 2" xfId="37974"/>
    <cellStyle name="强调文字颜色 4 3 2 4 2 3" xfId="37975"/>
    <cellStyle name="强调文字颜色 4 3 2 4 3" xfId="37976"/>
    <cellStyle name="强调文字颜色 4 3 2 4 3 2" xfId="37977"/>
    <cellStyle name="强调文字颜色 4 3 2 4 4" xfId="37978"/>
    <cellStyle name="强调文字颜色 4 3 2 5" xfId="37979"/>
    <cellStyle name="强调文字颜色 4 3 2 5 2" xfId="37980"/>
    <cellStyle name="强调文字颜色 4 3 2 5 2 2" xfId="37981"/>
    <cellStyle name="强调文字颜色 4 3 2 5 3" xfId="37982"/>
    <cellStyle name="强调文字颜色 4 3 2 5 4" xfId="37983"/>
    <cellStyle name="强调文字颜色 4 3 2 6" xfId="37984"/>
    <cellStyle name="强调文字颜色 4 3 2 7" xfId="37985"/>
    <cellStyle name="强调文字颜色 4 3 2 8" xfId="37986"/>
    <cellStyle name="输入 2 14 2 2 4" xfId="37987"/>
    <cellStyle name="强调文字颜色 4 3 3" xfId="37988"/>
    <cellStyle name="强调文字颜色 4 3 3 2 2" xfId="37989"/>
    <cellStyle name="输入 2 3 2 6 2" xfId="37990"/>
    <cellStyle name="输出 2 4 2 4 2 4" xfId="37991"/>
    <cellStyle name="强调文字颜色 4 3 3 3 2" xfId="37992"/>
    <cellStyle name="输入 2 3 2 7 2" xfId="37993"/>
    <cellStyle name="输出 2 4 2 4 3 4" xfId="37994"/>
    <cellStyle name="强调文字颜色 4 3 3 3 4" xfId="37995"/>
    <cellStyle name="输入 2 3 2 7 4" xfId="37996"/>
    <cellStyle name="强调文字颜色 6 3" xfId="37997"/>
    <cellStyle name="强调文字颜色 4 3 3 4" xfId="37998"/>
    <cellStyle name="输入 2 3 2 8" xfId="37999"/>
    <cellStyle name="强调文字颜色 4 3 3 4 2" xfId="38000"/>
    <cellStyle name="输入 2 3 2 8 2" xfId="38001"/>
    <cellStyle name="输出 2 4 2 4 4 4" xfId="38002"/>
    <cellStyle name="强调文字颜色 4 3 3 5" xfId="38003"/>
    <cellStyle name="输入 2 3 2 9" xfId="38004"/>
    <cellStyle name="强调文字颜色 4 3 3 6" xfId="38005"/>
    <cellStyle name="强调文字颜色 4 3 4" xfId="38006"/>
    <cellStyle name="强调文字颜色 4 3 4 2 2" xfId="38007"/>
    <cellStyle name="输入 2 3 3 6 2" xfId="38008"/>
    <cellStyle name="输出 2 4 2 5 2 4" xfId="38009"/>
    <cellStyle name="强调文字颜色 4 3 4 2 2 2" xfId="38010"/>
    <cellStyle name="强调文字颜色 4 3 4 2 2 3" xfId="38011"/>
    <cellStyle name="强调文字颜色 4 3 4 2 3 2" xfId="38012"/>
    <cellStyle name="强调文字颜色 4 3 4 2 4" xfId="38013"/>
    <cellStyle name="强调文字颜色 4 3 4 2 5" xfId="38014"/>
    <cellStyle name="强调文字颜色 4 3 4 3 2" xfId="38015"/>
    <cellStyle name="强调文字颜色 4 3 4 3 2 2" xfId="38016"/>
    <cellStyle name="强调文字颜色 4 3 4 3 3" xfId="38017"/>
    <cellStyle name="强调文字颜色 4 3 4 3 4" xfId="38018"/>
    <cellStyle name="强调文字颜色 4 3 4 4" xfId="38019"/>
    <cellStyle name="输入 2 3 3 8" xfId="38020"/>
    <cellStyle name="强调文字颜色 4 3 4 4 2" xfId="38021"/>
    <cellStyle name="强调文字颜色 4 3 4 5" xfId="38022"/>
    <cellStyle name="强调文字颜色 4 3 4 6" xfId="38023"/>
    <cellStyle name="强调文字颜色 4 3 5" xfId="38024"/>
    <cellStyle name="输出 2 4 2 6 2 4" xfId="38025"/>
    <cellStyle name="强调文字颜色 4 3 5 2 2" xfId="38026"/>
    <cellStyle name="强调文字颜色 4 3 5 2 3" xfId="38027"/>
    <cellStyle name="强调文字颜色 4 3 5 3 2" xfId="38028"/>
    <cellStyle name="强调文字颜色 4 3 5 5" xfId="38029"/>
    <cellStyle name="强调文字颜色 4 3 6" xfId="38030"/>
    <cellStyle name="强调文字颜色 4 3 6 2" xfId="38031"/>
    <cellStyle name="输入 2 3 5 6" xfId="38032"/>
    <cellStyle name="强调文字颜色 4 3 6 2 2" xfId="38033"/>
    <cellStyle name="适中 5 2 2 6" xfId="38034"/>
    <cellStyle name="强调文字颜色 4 3 6 3" xfId="38035"/>
    <cellStyle name="输入 2 3 5 7" xfId="38036"/>
    <cellStyle name="强调文字颜色 4 3 6 4" xfId="38037"/>
    <cellStyle name="强调文字颜色 4 3 8" xfId="38038"/>
    <cellStyle name="输出 2 3 9 2 3" xfId="38039"/>
    <cellStyle name="强调文字颜色 4 3 9" xfId="38040"/>
    <cellStyle name="输出 2 3 9 2 4" xfId="38041"/>
    <cellStyle name="输出 2 2 5 4 5 2" xfId="38042"/>
    <cellStyle name="输入 2 3 2 5 5" xfId="38043"/>
    <cellStyle name="强调文字颜色 4 4" xfId="38044"/>
    <cellStyle name="强调文字颜色 4 4 2" xfId="38045"/>
    <cellStyle name="强调文字颜色 4 4 2 2" xfId="38046"/>
    <cellStyle name="强调文字颜色 4 4 2 2 2" xfId="38047"/>
    <cellStyle name="强调文字颜色 4 4 2 2 2 2" xfId="38048"/>
    <cellStyle name="强调文字颜色 4 4 2 2 2 2 2" xfId="38049"/>
    <cellStyle name="强调文字颜色 4 4 2 2 2 2 3" xfId="38050"/>
    <cellStyle name="强调文字颜色 4 4 2 2 2 3" xfId="38051"/>
    <cellStyle name="强调文字颜色 4 4 2 2 2 3 2" xfId="38052"/>
    <cellStyle name="强调文字颜色 4 4 2 2 2 4" xfId="38053"/>
    <cellStyle name="强调文字颜色 4 4 2 2 2 5" xfId="38054"/>
    <cellStyle name="强调文字颜色 4 4 2 2 3" xfId="38055"/>
    <cellStyle name="强调文字颜色 4 4 2 2 3 2" xfId="38056"/>
    <cellStyle name="输出 2 4 2 3 4" xfId="38057"/>
    <cellStyle name="强调文字颜色 4 4 2 2 3 2 2" xfId="38058"/>
    <cellStyle name="强调文字颜色 4 4 2 2 3 4" xfId="38059"/>
    <cellStyle name="强调文字颜色 4 4 2 2 4" xfId="38060"/>
    <cellStyle name="强调文字颜色 4 4 2 2 4 2" xfId="38061"/>
    <cellStyle name="强调文字颜色 4 4 2 2 5" xfId="38062"/>
    <cellStyle name="强调文字颜色 4 4 2 2 6" xfId="38063"/>
    <cellStyle name="强调文字颜色 4 4 2 3" xfId="38064"/>
    <cellStyle name="强调文字颜色 4 4 2 3 2" xfId="38065"/>
    <cellStyle name="输出 2 15 5" xfId="38066"/>
    <cellStyle name="强调文字颜色 4 4 2 3 2 2" xfId="38067"/>
    <cellStyle name="强调文字颜色 4 4 2 3 2 2 2" xfId="38068"/>
    <cellStyle name="强调文字颜色 4 4 2 3 2 2 3" xfId="38069"/>
    <cellStyle name="强调文字颜色 4 4 2 3 2 3 2" xfId="38070"/>
    <cellStyle name="强调文字颜色 4 4 2 3 2 4" xfId="38071"/>
    <cellStyle name="强调文字颜色 4 4 2 3 2 5" xfId="38072"/>
    <cellStyle name="强调文字颜色 4 4 2 3 3" xfId="38073"/>
    <cellStyle name="强调文字颜色 4 4 2 3 3 2" xfId="38074"/>
    <cellStyle name="输出 2 5 2 3 4" xfId="38075"/>
    <cellStyle name="强调文字颜色 4 4 2 3 3 2 2" xfId="38076"/>
    <cellStyle name="强调文字颜色 4 4 2 3 3 3" xfId="38077"/>
    <cellStyle name="强调文字颜色 4 4 2 3 3 4" xfId="38078"/>
    <cellStyle name="强调文字颜色 4 4 2 3 4" xfId="38079"/>
    <cellStyle name="强调文字颜色 4 4 2 3 4 2" xfId="38080"/>
    <cellStyle name="强调文字颜色 4 4 2 3 5" xfId="38081"/>
    <cellStyle name="强调文字颜色 4 4 2 3 6" xfId="38082"/>
    <cellStyle name="强调文字颜色 4 4 2 4" xfId="38083"/>
    <cellStyle name="强调文字颜色 4 4 2 4 2" xfId="38084"/>
    <cellStyle name="强调文字颜色 4 4 2 4 2 2" xfId="38085"/>
    <cellStyle name="强调文字颜色 4 4 2 4 2 3" xfId="38086"/>
    <cellStyle name="强调文字颜色 4 4 2 4 3" xfId="38087"/>
    <cellStyle name="强调文字颜色 4 4 2 4 3 2" xfId="38088"/>
    <cellStyle name="强调文字颜色 4 4 2 4 4" xfId="38089"/>
    <cellStyle name="强调文字颜色 4 4 2 5" xfId="38090"/>
    <cellStyle name="强调文字颜色 4 4 2 5 2" xfId="38091"/>
    <cellStyle name="强调文字颜色 4 4 2 5 2 2" xfId="38092"/>
    <cellStyle name="强调文字颜色 4 4 2 5 3" xfId="38093"/>
    <cellStyle name="强调文字颜色 4 4 2 6" xfId="38094"/>
    <cellStyle name="强调文字颜色 4 4 2 7" xfId="38095"/>
    <cellStyle name="强调文字颜色 4 4 2 8" xfId="38096"/>
    <cellStyle name="强调文字颜色 4 4 3" xfId="38097"/>
    <cellStyle name="强调文字颜色 4 4 3 2 2" xfId="38098"/>
    <cellStyle name="输入 2 4 2 6 2" xfId="38099"/>
    <cellStyle name="强调文字颜色 4 4 3 2 2 2" xfId="38100"/>
    <cellStyle name="输入 2 4 2 6 2 2" xfId="38101"/>
    <cellStyle name="强调文字颜色 4 4 3 2 2 3" xfId="38102"/>
    <cellStyle name="输入 2 4 2 6 2 3" xfId="38103"/>
    <cellStyle name="强调文字颜色 4 4 3 2 3 2" xfId="38104"/>
    <cellStyle name="输入 2 4 2 6 3 2" xfId="38105"/>
    <cellStyle name="强调文字颜色 4 4 3 2 4" xfId="38106"/>
    <cellStyle name="输入 2 4 2 6 4" xfId="38107"/>
    <cellStyle name="强调文字颜色 4 4 3 3 2" xfId="38108"/>
    <cellStyle name="输入 2 4 2 7 2" xfId="38109"/>
    <cellStyle name="强调文字颜色 4 4 3 3 2 2" xfId="38110"/>
    <cellStyle name="输入 2 4 2 7 2 2" xfId="38111"/>
    <cellStyle name="强调文字颜色 4 4 3 3 3" xfId="38112"/>
    <cellStyle name="输入 2 4 2 7 3" xfId="38113"/>
    <cellStyle name="强调文字颜色 4 4 3 3 4" xfId="38114"/>
    <cellStyle name="输入 2 4 2 7 4" xfId="38115"/>
    <cellStyle name="强调文字颜色 4 4 3 4" xfId="38116"/>
    <cellStyle name="输入 2 4 2 8" xfId="38117"/>
    <cellStyle name="强调文字颜色 4 4 3 4 2" xfId="38118"/>
    <cellStyle name="输入 2 4 2 8 2" xfId="38119"/>
    <cellStyle name="强调文字颜色 4 4 3 5" xfId="38120"/>
    <cellStyle name="输入 2 4 2 9" xfId="38121"/>
    <cellStyle name="强调文字颜色 4 4 3 6" xfId="38122"/>
    <cellStyle name="强调文字颜色 4 4 4" xfId="38123"/>
    <cellStyle name="强调文字颜色 4 4 4 2" xfId="38124"/>
    <cellStyle name="输入 2 4 3 6" xfId="38125"/>
    <cellStyle name="强调文字颜色 4 4 4 2 2" xfId="38126"/>
    <cellStyle name="强调文字颜色 4 4 4 2 3" xfId="38127"/>
    <cellStyle name="强调文字颜色 4 4 4 2 4" xfId="38128"/>
    <cellStyle name="注释 2 2 4 2 4 2 2 2 2" xfId="38129"/>
    <cellStyle name="强调文字颜色 4 4 4 2 5" xfId="38130"/>
    <cellStyle name="强调文字颜色 4 4 4 3 4" xfId="38131"/>
    <cellStyle name="强调文字颜色 4 4 5" xfId="38132"/>
    <cellStyle name="强调文字颜色 4 4 5 2" xfId="38133"/>
    <cellStyle name="输入 2 4 4 6" xfId="38134"/>
    <cellStyle name="强调文字颜色 4 4 5 2 2" xfId="38135"/>
    <cellStyle name="强调文字颜色 4 4 5 2 3" xfId="38136"/>
    <cellStyle name="强调文字颜色 4 4 5 5" xfId="38137"/>
    <cellStyle name="强调文字颜色 4 4 6" xfId="38138"/>
    <cellStyle name="强调文字颜色 4 4 6 2" xfId="38139"/>
    <cellStyle name="强调文字颜色 4 4 6 2 2" xfId="38140"/>
    <cellStyle name="强调文字颜色 4 4 6 4" xfId="38141"/>
    <cellStyle name="强调文字颜色 4 4 7" xfId="38142"/>
    <cellStyle name="输出 2 3 9 3 2" xfId="38143"/>
    <cellStyle name="适中 4 3 2 2 2" xfId="38144"/>
    <cellStyle name="强调文字颜色 4 4 7 2" xfId="38145"/>
    <cellStyle name="输出 2 3 9 3 2 2" xfId="38146"/>
    <cellStyle name="强调文字颜色 4 4 8" xfId="38147"/>
    <cellStyle name="输出 2 3 9 3 3" xfId="38148"/>
    <cellStyle name="适中 4 3 2 2 3" xfId="38149"/>
    <cellStyle name="强调文字颜色 4 4 9" xfId="38150"/>
    <cellStyle name="输出 2 3 9 3 4" xfId="38151"/>
    <cellStyle name="强调文字颜色 4 5" xfId="38152"/>
    <cellStyle name="输入 5 4 3 2 2 2" xfId="38153"/>
    <cellStyle name="输入 2 3 2 5 6" xfId="38154"/>
    <cellStyle name="强调文字颜色 4 5 2" xfId="38155"/>
    <cellStyle name="强调文字颜色 4 5 2 2" xfId="38156"/>
    <cellStyle name="强调文字颜色 4 5 2 2 2 2" xfId="38157"/>
    <cellStyle name="强调文字颜色 4 5 2 2 2 2 3" xfId="38158"/>
    <cellStyle name="强调文字颜色 4 5 2 2 3" xfId="38159"/>
    <cellStyle name="强调文字颜色 4 5 2 2 3 2" xfId="38160"/>
    <cellStyle name="强调文字颜色 4 5 2 2 3 2 2" xfId="38161"/>
    <cellStyle name="强调文字颜色 4 5 2 3" xfId="38162"/>
    <cellStyle name="强调文字颜色 4 5 2 3 2" xfId="38163"/>
    <cellStyle name="强调文字颜色 4 5 2 3 2 2" xfId="38164"/>
    <cellStyle name="强调文字颜色 4 5 2 3 2 3" xfId="38165"/>
    <cellStyle name="强调文字颜色 4 5 2 3 2 4" xfId="38166"/>
    <cellStyle name="强调文字颜色 5 4 2 3 3 2 2" xfId="38167"/>
    <cellStyle name="强调文字颜色 4 5 2 3 2 5" xfId="38168"/>
    <cellStyle name="强调文字颜色 4 5 2 3 3" xfId="38169"/>
    <cellStyle name="强调文字颜色 4 5 2 3 3 2" xfId="38170"/>
    <cellStyle name="强调文字颜色 4 5 2 3 3 2 2" xfId="38171"/>
    <cellStyle name="强调文字颜色 4 5 2 3 3 3" xfId="38172"/>
    <cellStyle name="强调文字颜色 4 5 2 3 3 4" xfId="38173"/>
    <cellStyle name="强调文字颜色 4 5 2 3 5" xfId="38174"/>
    <cellStyle name="强调文字颜色 4 5 2 3 6" xfId="38175"/>
    <cellStyle name="强调文字颜色 4 5 2 4" xfId="38176"/>
    <cellStyle name="强调文字颜色 4 5 2 4 2" xfId="38177"/>
    <cellStyle name="强调文字颜色 4 5 2 4 2 2" xfId="38178"/>
    <cellStyle name="强调文字颜色 4 5 2 4 2 3" xfId="38179"/>
    <cellStyle name="强调文字颜色 4 5 2 4 3" xfId="38180"/>
    <cellStyle name="强调文字颜色 4 5 2 4 3 2" xfId="38181"/>
    <cellStyle name="强调文字颜色 4 5 2 4 4" xfId="38182"/>
    <cellStyle name="强调文字颜色 4 5 2 5" xfId="38183"/>
    <cellStyle name="强调文字颜色 4 5 2 5 2" xfId="38184"/>
    <cellStyle name="强调文字颜色 4 5 2 5 2 2" xfId="38185"/>
    <cellStyle name="强调文字颜色 4 5 2 6" xfId="38186"/>
    <cellStyle name="强调文字颜色 4 5 2 6 2" xfId="38187"/>
    <cellStyle name="强调文字颜色 4 5 2 7" xfId="38188"/>
    <cellStyle name="强调文字颜色 4 5 2 8" xfId="38189"/>
    <cellStyle name="强调文字颜色 4 5 3" xfId="38190"/>
    <cellStyle name="强调文字颜色 4 5 3 2 2" xfId="38191"/>
    <cellStyle name="输入 2 5 2 6 2" xfId="38192"/>
    <cellStyle name="强调文字颜色 4 5 3 2 2 2" xfId="38193"/>
    <cellStyle name="输入 2 5 2 6 2 2" xfId="38194"/>
    <cellStyle name="强调文字颜色 4 5 3 2 2 3" xfId="38195"/>
    <cellStyle name="输入 2 5 2 6 2 3" xfId="38196"/>
    <cellStyle name="强调文字颜色 4 5 3 2 3 2" xfId="38197"/>
    <cellStyle name="输入 2 5 2 6 3 2" xfId="38198"/>
    <cellStyle name="强调文字颜色 4 5 3 3 2" xfId="38199"/>
    <cellStyle name="输入 2 5 2 7 2" xfId="38200"/>
    <cellStyle name="强调文字颜色 4 5 3 3 2 2" xfId="38201"/>
    <cellStyle name="输入 2 5 2 7 2 2" xfId="38202"/>
    <cellStyle name="强调文字颜色 4 5 3 3 3" xfId="38203"/>
    <cellStyle name="输入 2 5 2 7 3" xfId="38204"/>
    <cellStyle name="注释 2 2 2 2 3 2 2 2 2" xfId="38205"/>
    <cellStyle name="强调文字颜色 4 5 3 4" xfId="38206"/>
    <cellStyle name="输入 2 5 2 8" xfId="38207"/>
    <cellStyle name="强调文字颜色 4 5 3 4 2" xfId="38208"/>
    <cellStyle name="输入 2 5 2 8 2" xfId="38209"/>
    <cellStyle name="强调文字颜色 4 5 3 5" xfId="38210"/>
    <cellStyle name="输入 2 5 2 9" xfId="38211"/>
    <cellStyle name="强调文字颜色 4 5 3 6" xfId="38212"/>
    <cellStyle name="强调文字颜色 4 5 4" xfId="38213"/>
    <cellStyle name="强调文字颜色 4 5 4 2" xfId="38214"/>
    <cellStyle name="输入 2 5 3 6" xfId="38215"/>
    <cellStyle name="强调文字颜色 4 5 4 2 2" xfId="38216"/>
    <cellStyle name="强调文字颜色 4 5 4 2 3" xfId="38217"/>
    <cellStyle name="强调文字颜色 4 5 5" xfId="38218"/>
    <cellStyle name="强调文字颜色 4 5 5 2 2" xfId="38219"/>
    <cellStyle name="强调文字颜色 4 5 5 5" xfId="38220"/>
    <cellStyle name="强调文字颜色 4 5 6" xfId="38221"/>
    <cellStyle name="强调文字颜色 4 5 6 2 2" xfId="38222"/>
    <cellStyle name="强调文字颜色 4 5 6 4" xfId="38223"/>
    <cellStyle name="强调文字颜色 4 5 7" xfId="38224"/>
    <cellStyle name="输出 2 3 9 4 2" xfId="38225"/>
    <cellStyle name="适中 4 3 2 3 2" xfId="38226"/>
    <cellStyle name="强调文字颜色 4 5 8" xfId="38227"/>
    <cellStyle name="强调文字颜色 4 5 9" xfId="38228"/>
    <cellStyle name="强调文字颜色 4 6" xfId="38229"/>
    <cellStyle name="强调文字颜色 4 6 2 3" xfId="38230"/>
    <cellStyle name="强调文字颜色 4 7" xfId="38231"/>
    <cellStyle name="强调文字颜色 4 8" xfId="38232"/>
    <cellStyle name="强调文字颜色 4 8 2" xfId="38233"/>
    <cellStyle name="输入 2 3 2 6 3 2 2" xfId="38234"/>
    <cellStyle name="强调文字颜色 5 2 2 2" xfId="38235"/>
    <cellStyle name="强调文字颜色 5 2 2 2 2 2 2 2" xfId="38236"/>
    <cellStyle name="强调文字颜色 5 2 2 2 2 2 2 3" xfId="38237"/>
    <cellStyle name="强调文字颜色 5 2 2 2 2 2 3 2" xfId="38238"/>
    <cellStyle name="强调文字颜色 5 2 2 2 2 2 4" xfId="38239"/>
    <cellStyle name="强调文字颜色 5 2 2 2 2 3 3" xfId="38240"/>
    <cellStyle name="强调文字颜色 5 2 2 2 2 3 4" xfId="38241"/>
    <cellStyle name="强调文字颜色 5 2 2 2 3" xfId="38242"/>
    <cellStyle name="强调文字颜色 5 2 2 2 3 2 3" xfId="38243"/>
    <cellStyle name="强调文字颜色 5 2 2 2 3 2 3 2" xfId="38244"/>
    <cellStyle name="强调文字颜色 5 2 2 2 3 2 4" xfId="38245"/>
    <cellStyle name="强调文字颜色 5 2 2 2 3 2 5" xfId="38246"/>
    <cellStyle name="强调文字颜色 5 2 2 2 3 3 2 2" xfId="38247"/>
    <cellStyle name="强调文字颜色 5 2 2 2 3 3 3" xfId="38248"/>
    <cellStyle name="强调文字颜色 5 2 2 2 3 3 4" xfId="38249"/>
    <cellStyle name="强调文字颜色 5 2 2 2 3 4" xfId="38250"/>
    <cellStyle name="强调文字颜色 5 2 2 2 3 4 2" xfId="38251"/>
    <cellStyle name="强调文字颜色 5 2 2 2 3 5" xfId="38252"/>
    <cellStyle name="强调文字颜色 5 2 2 2 4" xfId="38253"/>
    <cellStyle name="强调文字颜色 5 2 2 2 4 2" xfId="38254"/>
    <cellStyle name="强调文字颜色 5 2 2 2 4 2 2" xfId="38255"/>
    <cellStyle name="强调文字颜色 5 2 2 2 4 2 3" xfId="38256"/>
    <cellStyle name="强调文字颜色 5 2 2 2 4 3" xfId="38257"/>
    <cellStyle name="强调文字颜色 5 2 2 2 4 4" xfId="38258"/>
    <cellStyle name="强调文字颜色 5 2 2 2 4 5" xfId="38259"/>
    <cellStyle name="强调文字颜色 5 2 2 2 5" xfId="38260"/>
    <cellStyle name="强调文字颜色 5 2 2 2 5 2" xfId="38261"/>
    <cellStyle name="强调文字颜色 5 2 2 2 5 2 2" xfId="38262"/>
    <cellStyle name="强调文字颜色 5 2 2 2 5 3" xfId="38263"/>
    <cellStyle name="强调文字颜色 5 2 2 2 5 4" xfId="38264"/>
    <cellStyle name="强调文字颜色 5 2 2 2 6" xfId="38265"/>
    <cellStyle name="注释 2 5 2 2 3" xfId="38266"/>
    <cellStyle name="强调文字颜色 5 2 2 2 6 2" xfId="38267"/>
    <cellStyle name="强调文字颜色 5 2 2 3" xfId="38268"/>
    <cellStyle name="强调文字颜色 5 2 2 3 2" xfId="38269"/>
    <cellStyle name="强调文字颜色 5 2 2 3 2 2" xfId="38270"/>
    <cellStyle name="强调文字颜色 5 2 2 3 2 4" xfId="38271"/>
    <cellStyle name="强调文字颜色 5 2 2 3 2 5" xfId="38272"/>
    <cellStyle name="强调文字颜色 5 2 2 3 3" xfId="38273"/>
    <cellStyle name="强调文字颜色 5 2 2 3 3 4" xfId="38274"/>
    <cellStyle name="强调文字颜色 5 2 2 3 4 2" xfId="38275"/>
    <cellStyle name="强调文字颜色 5 2 2 3 5" xfId="38276"/>
    <cellStyle name="强调文字颜色 5 2 2 3 6" xfId="38277"/>
    <cellStyle name="强调文字颜色 5 2 2 4" xfId="38278"/>
    <cellStyle name="强调文字颜色 5 2 2 4 2 2" xfId="38279"/>
    <cellStyle name="输出 2 2 3 10 2" xfId="38280"/>
    <cellStyle name="强调文字颜色 5 2 2 4 2 3" xfId="38281"/>
    <cellStyle name="强调文字颜色 5 2 2 4 2 4" xfId="38282"/>
    <cellStyle name="强调文字颜色 5 2 2 4 2 5" xfId="38283"/>
    <cellStyle name="强调文字颜色 5 2 2 4 3" xfId="38284"/>
    <cellStyle name="强调文字颜色 5 2 2 4 3 2" xfId="38285"/>
    <cellStyle name="强调文字颜色 5 2 2 4 3 2 2" xfId="38286"/>
    <cellStyle name="强调文字颜色 5 2 2 4 3 3" xfId="38287"/>
    <cellStyle name="强调文字颜色 5 2 2 4 3 4" xfId="38288"/>
    <cellStyle name="强调文字颜色 5 2 2 4 4" xfId="38289"/>
    <cellStyle name="强调文字颜色 5 2 2 4 4 2" xfId="38290"/>
    <cellStyle name="强调文字颜色 5 2 2 4 5" xfId="38291"/>
    <cellStyle name="强调文字颜色 5 2 2 4 6" xfId="38292"/>
    <cellStyle name="强调文字颜色 5 2 2 5" xfId="38293"/>
    <cellStyle name="强调文字颜色 5 2 2 5 2 2" xfId="38294"/>
    <cellStyle name="强调文字颜色 5 2 2 5 2 3" xfId="38295"/>
    <cellStyle name="强调文字颜色 5 2 2 5 4" xfId="38296"/>
    <cellStyle name="强调文字颜色 5 2 2 5 5" xfId="38297"/>
    <cellStyle name="强调文字颜色 5 2 2 6" xfId="38298"/>
    <cellStyle name="强调文字颜色 5 2 2 6 2 2" xfId="38299"/>
    <cellStyle name="强调文字颜色 5 2 2 6 3" xfId="38300"/>
    <cellStyle name="强调文字颜色 5 2 2 6 4" xfId="38301"/>
    <cellStyle name="强调文字颜色 5 2 2 7" xfId="38302"/>
    <cellStyle name="强调文字颜色 5 2 2 7 2" xfId="38303"/>
    <cellStyle name="强调文字颜色 5 2 2 8" xfId="38304"/>
    <cellStyle name="强调文字颜色 5 2 3 2" xfId="38305"/>
    <cellStyle name="输入 3 2 2 6" xfId="38306"/>
    <cellStyle name="强调文字颜色 5 2 3 2 2" xfId="38307"/>
    <cellStyle name="输入 3 2 2 6 2" xfId="38308"/>
    <cellStyle name="强调文字颜色 5 2 3 2 2 2" xfId="38309"/>
    <cellStyle name="强调文字颜色 5 2 3 2 2 5" xfId="38310"/>
    <cellStyle name="输入 2 2 3 6 2 2 2" xfId="38311"/>
    <cellStyle name="强调文字颜色 5 2 3 2 3 3" xfId="38312"/>
    <cellStyle name="强调文字颜色 5 2 3 2 3 4" xfId="38313"/>
    <cellStyle name="强调文字颜色 5 2 3 2 4 2" xfId="38314"/>
    <cellStyle name="强调文字颜色 5 2 3 2 6" xfId="38315"/>
    <cellStyle name="强调文字颜色 5 2 3 3" xfId="38316"/>
    <cellStyle name="输入 3 2 2 7" xfId="38317"/>
    <cellStyle name="强调文字颜色 5 2 3 3 2" xfId="38318"/>
    <cellStyle name="强调文字颜色 5 2 3 3 2 2" xfId="38319"/>
    <cellStyle name="强调文字颜色 5 2 3 3 2 2 2" xfId="38320"/>
    <cellStyle name="强调文字颜色 5 2 3 3 2 2 3" xfId="38321"/>
    <cellStyle name="强调文字颜色 5 2 3 3 2 3" xfId="38322"/>
    <cellStyle name="强调文字颜色 5 2 3 3 2 3 2" xfId="38323"/>
    <cellStyle name="强调文字颜色 5 2 3 3 2 4" xfId="38324"/>
    <cellStyle name="强调文字颜色 5 2 3 3 2 5" xfId="38325"/>
    <cellStyle name="强调文字颜色 5 2 3 3 3 2" xfId="38326"/>
    <cellStyle name="强调文字颜色 5 2 3 3 3 2 2" xfId="38327"/>
    <cellStyle name="强调文字颜色 5 2 3 3 3 3" xfId="38328"/>
    <cellStyle name="强调文字颜色 5 2 3 3 3 4" xfId="38329"/>
    <cellStyle name="强调文字颜色 5 2 3 3 4" xfId="38330"/>
    <cellStyle name="强调文字颜色 5 2 3 3 4 2" xfId="38331"/>
    <cellStyle name="强调文字颜色 5 2 3 3 5" xfId="38332"/>
    <cellStyle name="强调文字颜色 5 2 3 3 6" xfId="38333"/>
    <cellStyle name="强调文字颜色 5 2 3 4" xfId="38334"/>
    <cellStyle name="输入 3 2 2 8" xfId="38335"/>
    <cellStyle name="强调文字颜色 5 2 3 4 2 2" xfId="38336"/>
    <cellStyle name="强调文字颜色 5 2 3 4 2 3" xfId="38337"/>
    <cellStyle name="强调文字颜色 5 2 3 4 3" xfId="38338"/>
    <cellStyle name="强调文字颜色 5 2 3 4 3 2" xfId="38339"/>
    <cellStyle name="强调文字颜色 5 2 3 4 4" xfId="38340"/>
    <cellStyle name="强调文字颜色 5 2 3 4 5" xfId="38341"/>
    <cellStyle name="强调文字颜色 5 2 3 5" xfId="38342"/>
    <cellStyle name="强调文字颜色 5 2 3 5 2" xfId="38343"/>
    <cellStyle name="强调文字颜色 5 2 3 5 2 2" xfId="38344"/>
    <cellStyle name="强调文字颜色 5 2 3 6" xfId="38345"/>
    <cellStyle name="强调文字颜色 5 2 3 7" xfId="38346"/>
    <cellStyle name="强调文字颜色 5 2 3 8" xfId="38347"/>
    <cellStyle name="输入 2 3 2 6 3 4" xfId="38348"/>
    <cellStyle name="强调文字颜色 5 2 4" xfId="38349"/>
    <cellStyle name="强调文字颜色 5 2 4 2" xfId="38350"/>
    <cellStyle name="输入 3 2 3 6" xfId="38351"/>
    <cellStyle name="强调文字颜色 5 2 4 2 2" xfId="38352"/>
    <cellStyle name="输入 3 2 3 6 2" xfId="38353"/>
    <cellStyle name="强调文字颜色 5 2 4 2 2 2" xfId="38354"/>
    <cellStyle name="强调文字颜色 5 2 4 2 3 2" xfId="38355"/>
    <cellStyle name="强调文字颜色 5 2 4 2 4" xfId="38356"/>
    <cellStyle name="强调文字颜色 5 2 4 2 5" xfId="38357"/>
    <cellStyle name="强调文字颜色 5 2 4 3" xfId="38358"/>
    <cellStyle name="输入 3 2 3 7" xfId="38359"/>
    <cellStyle name="强调文字颜色 5 2 4 3 2" xfId="38360"/>
    <cellStyle name="强调文字颜色 5 2 4 3 2 2" xfId="38361"/>
    <cellStyle name="强调文字颜色 5 2 4 3 3" xfId="38362"/>
    <cellStyle name="强调文字颜色 5 2 4 3 4" xfId="38363"/>
    <cellStyle name="强调文字颜色 5 2 4 4" xfId="38364"/>
    <cellStyle name="输入 3 2 3 8" xfId="38365"/>
    <cellStyle name="强调文字颜色 5 2 4 5" xfId="38366"/>
    <cellStyle name="强调文字颜色 5 2 4 6" xfId="38367"/>
    <cellStyle name="输出 6 2" xfId="38368"/>
    <cellStyle name="强调文字颜色 5 2 5" xfId="38369"/>
    <cellStyle name="强调文字颜色 5 2 5 2" xfId="38370"/>
    <cellStyle name="输入 3 2 4 6" xfId="38371"/>
    <cellStyle name="输出 6 2 2" xfId="38372"/>
    <cellStyle name="输出 6 2 2 2" xfId="38373"/>
    <cellStyle name="强调文字颜色 5 2 5 2 2" xfId="38374"/>
    <cellStyle name="输出 6 2 2 2 2" xfId="38375"/>
    <cellStyle name="强调文字颜色 5 2 5 2 2 2" xfId="38376"/>
    <cellStyle name="输出 6 2 2 3" xfId="38377"/>
    <cellStyle name="强调文字颜色 5 2 5 2 3" xfId="38378"/>
    <cellStyle name="输出 6 2 2 3 2" xfId="38379"/>
    <cellStyle name="强调文字颜色 5 2 5 2 3 2" xfId="38380"/>
    <cellStyle name="输出 6 2 2 4" xfId="38381"/>
    <cellStyle name="强调文字颜色 5 2 5 2 4" xfId="38382"/>
    <cellStyle name="输出 6 2 2 5" xfId="38383"/>
    <cellStyle name="强调文字颜色 5 2 5 2 5" xfId="38384"/>
    <cellStyle name="输出 6 2 3" xfId="38385"/>
    <cellStyle name="强调文字颜色 5 2 5 3" xfId="38386"/>
    <cellStyle name="输出 6 2 3 2" xfId="38387"/>
    <cellStyle name="强调文字颜色 5 2 5 3 2" xfId="38388"/>
    <cellStyle name="输出 6 2 3 2 2" xfId="38389"/>
    <cellStyle name="强调文字颜色 5 2 5 3 2 2" xfId="38390"/>
    <cellStyle name="输出 6 2 3 3" xfId="38391"/>
    <cellStyle name="强调文字颜色 5 2 5 3 3" xfId="38392"/>
    <cellStyle name="注释 2 3 3 8 2 2 2" xfId="38393"/>
    <cellStyle name="输出 6 2 3 4" xfId="38394"/>
    <cellStyle name="强调文字颜色 5 2 5 3 4" xfId="38395"/>
    <cellStyle name="输出 6 2 5" xfId="38396"/>
    <cellStyle name="强调文字颜色 5 2 5 5" xfId="38397"/>
    <cellStyle name="输出 6 2 6" xfId="38398"/>
    <cellStyle name="强调文字颜色 5 2 5 6" xfId="38399"/>
    <cellStyle name="强调文字颜色 5 2 6" xfId="38400"/>
    <cellStyle name="注释 2 3 10 2" xfId="38401"/>
    <cellStyle name="输出 6 3" xfId="38402"/>
    <cellStyle name="强调文字颜色 5 2 6 2" xfId="38403"/>
    <cellStyle name="输入 3 2 5 6" xfId="38404"/>
    <cellStyle name="注释 2 3 10 2 2" xfId="38405"/>
    <cellStyle name="输出 6 3 2" xfId="38406"/>
    <cellStyle name="输出 6 3 2 2" xfId="38407"/>
    <cellStyle name="强调文字颜色 5 2 6 2 2" xfId="38408"/>
    <cellStyle name="输出 6 3 3 2" xfId="38409"/>
    <cellStyle name="强调文字颜色 5 2 6 3 2" xfId="38410"/>
    <cellStyle name="强调文字颜色 5 2 7" xfId="38411"/>
    <cellStyle name="注释 2 3 10 3" xfId="38412"/>
    <cellStyle name="输出 6 4" xfId="38413"/>
    <cellStyle name="输出 6 4 2 2" xfId="38414"/>
    <cellStyle name="强调文字颜色 5 2 7 2 2" xfId="38415"/>
    <cellStyle name="输出 6 6" xfId="38416"/>
    <cellStyle name="强调文字颜色 5 2 9" xfId="38417"/>
    <cellStyle name="输入 2 3 2 6 4 2" xfId="38418"/>
    <cellStyle name="强调文字颜色 5 3 2" xfId="38419"/>
    <cellStyle name="强调文字颜色 5 3 2 2" xfId="38420"/>
    <cellStyle name="强调文字颜色 5 3 2 2 2 2 3" xfId="38421"/>
    <cellStyle name="输出 2 5 2 3 2 5" xfId="38422"/>
    <cellStyle name="强调文字颜色 5 3 2 2 3" xfId="38423"/>
    <cellStyle name="强调文字颜色 5 3 2 2 3 4" xfId="38424"/>
    <cellStyle name="强调文字颜色 5 3 2 2 4" xfId="38425"/>
    <cellStyle name="强调文字颜色 5 3 2 2 4 2" xfId="38426"/>
    <cellStyle name="强调文字颜色 5 3 2 2 5" xfId="38427"/>
    <cellStyle name="强调文字颜色 5 3 2 2 6" xfId="38428"/>
    <cellStyle name="强调文字颜色 5 3 2 3" xfId="38429"/>
    <cellStyle name="强调文字颜色 6 2 2 2 3 2 3 2" xfId="38430"/>
    <cellStyle name="强调文字颜色 5 3 2 4" xfId="38431"/>
    <cellStyle name="强调文字颜色 5 3 2 4 2 2" xfId="38432"/>
    <cellStyle name="强调文字颜色 5 3 2 4 2 3" xfId="38433"/>
    <cellStyle name="强调文字颜色 5 3 2 4 3" xfId="38434"/>
    <cellStyle name="强调文字颜色 5 3 2 4 3 2" xfId="38435"/>
    <cellStyle name="强调文字颜色 5 3 2 4 4" xfId="38436"/>
    <cellStyle name="强调文字颜色 5 3 2 4 5" xfId="38437"/>
    <cellStyle name="强调文字颜色 5 3 2 5" xfId="38438"/>
    <cellStyle name="强调文字颜色 5 3 2 5 2" xfId="38439"/>
    <cellStyle name="强调文字颜色 5 3 2 5 2 2" xfId="38440"/>
    <cellStyle name="强调文字颜色 5 3 2 5 3" xfId="38441"/>
    <cellStyle name="强调文字颜色 5 3 2 5 4" xfId="38442"/>
    <cellStyle name="强调文字颜色 5 3 2 6" xfId="38443"/>
    <cellStyle name="强调文字颜色 5 3 2 6 2" xfId="38444"/>
    <cellStyle name="强调文字颜色 5 3 2 7" xfId="38445"/>
    <cellStyle name="强调文字颜色 5 3 2 8" xfId="38446"/>
    <cellStyle name="强调文字颜色 5 3 3" xfId="38447"/>
    <cellStyle name="输出 2 5 2 4 2 4" xfId="38448"/>
    <cellStyle name="强调文字颜色 5 3 3 2 2" xfId="38449"/>
    <cellStyle name="强调文字颜色 5 3 3 2 2 2" xfId="38450"/>
    <cellStyle name="输出 2 5 2 4 3 4" xfId="38451"/>
    <cellStyle name="强调文字颜色 5 3 3 3 2" xfId="38452"/>
    <cellStyle name="强调文字颜色 5 3 3 3 2 2" xfId="38453"/>
    <cellStyle name="强调文字颜色 5 3 3 3 4" xfId="38454"/>
    <cellStyle name="强调文字颜色 5 3 3 4" xfId="38455"/>
    <cellStyle name="强调文字颜色 5 3 3 5" xfId="38456"/>
    <cellStyle name="强调文字颜色 5 3 3 6" xfId="38457"/>
    <cellStyle name="强调文字颜色 5 3 4" xfId="38458"/>
    <cellStyle name="输出 2 5 2 5 2 4" xfId="38459"/>
    <cellStyle name="强调文字颜色 5 3 4 2 2" xfId="38460"/>
    <cellStyle name="强调文字颜色 5 3 4 2 2 2" xfId="38461"/>
    <cellStyle name="强调文字颜色 5 3 4 2 3 2" xfId="38462"/>
    <cellStyle name="强调文字颜色 5 3 4 2 4" xfId="38463"/>
    <cellStyle name="强调文字颜色 5 3 4 2 5" xfId="38464"/>
    <cellStyle name="强调文字颜色 5 3 4 3 2" xfId="38465"/>
    <cellStyle name="强调文字颜色 5 3 4 3 2 2" xfId="38466"/>
    <cellStyle name="强调文字颜色 5 3 4 3 3" xfId="38467"/>
    <cellStyle name="强调文字颜色 5 3 4 3 4" xfId="38468"/>
    <cellStyle name="强调文字颜色 5 3 4 5" xfId="38469"/>
    <cellStyle name="强调文字颜色 5 3 4 6" xfId="38470"/>
    <cellStyle name="输出 7 2" xfId="38471"/>
    <cellStyle name="强调文字颜色 5 3 5" xfId="38472"/>
    <cellStyle name="输出 7 2 2 2" xfId="38473"/>
    <cellStyle name="输出 2 5 2 6 2 4" xfId="38474"/>
    <cellStyle name="强调文字颜色 5 3 5 2 2" xfId="38475"/>
    <cellStyle name="输出 7 2 2 3" xfId="38476"/>
    <cellStyle name="强调文字颜色 5 3 5 2 3" xfId="38477"/>
    <cellStyle name="输出 7 2 3 2" xfId="38478"/>
    <cellStyle name="强调文字颜色 5 3 5 3 2" xfId="38479"/>
    <cellStyle name="输出 7 2 4" xfId="38480"/>
    <cellStyle name="强调文字颜色 5 3 5 4" xfId="38481"/>
    <cellStyle name="输出 7 2 5" xfId="38482"/>
    <cellStyle name="强调文字颜色 5 3 5 5" xfId="38483"/>
    <cellStyle name="强调文字颜色 5 3 6" xfId="38484"/>
    <cellStyle name="注释 2 3 11 2" xfId="38485"/>
    <cellStyle name="输出 7 3" xfId="38486"/>
    <cellStyle name="输出 7 3 2" xfId="38487"/>
    <cellStyle name="强调文字颜色 5 3 6 2" xfId="38488"/>
    <cellStyle name="输出 7 3 2 2" xfId="38489"/>
    <cellStyle name="强调文字颜色 5 3 6 2 2" xfId="38490"/>
    <cellStyle name="输出 7 3 3" xfId="38491"/>
    <cellStyle name="强调文字颜色 5 3 6 3" xfId="38492"/>
    <cellStyle name="输出 7 5" xfId="38493"/>
    <cellStyle name="强调文字颜色 5 3 8" xfId="38494"/>
    <cellStyle name="输出 7 6" xfId="38495"/>
    <cellStyle name="强调文字颜色 5 3 9" xfId="38496"/>
    <cellStyle name="强调文字颜色 5 4 2" xfId="38497"/>
    <cellStyle name="强调文字颜色 5 4 2 2" xfId="38498"/>
    <cellStyle name="强调文字颜色 5 4 2 2 3" xfId="38499"/>
    <cellStyle name="强调文字颜色 5 4 2 2 3 4" xfId="38500"/>
    <cellStyle name="强调文字颜色 5 4 2 2 4" xfId="38501"/>
    <cellStyle name="强调文字颜色 5 4 2 2 4 2" xfId="38502"/>
    <cellStyle name="强调文字颜色 5 4 2 2 5" xfId="38503"/>
    <cellStyle name="强调文字颜色 5 4 2 2 6" xfId="38504"/>
    <cellStyle name="强调文字颜色 5 4 2 3" xfId="38505"/>
    <cellStyle name="强调文字颜色 5 4 2 3 2" xfId="38506"/>
    <cellStyle name="强调文字颜色 5 4 2 3 2 2" xfId="38507"/>
    <cellStyle name="强调文字颜色 5 4 2 3 2 4" xfId="38508"/>
    <cellStyle name="强调文字颜色 5 4 2 3 2 5" xfId="38509"/>
    <cellStyle name="强调文字颜色 5 4 2 3 3" xfId="38510"/>
    <cellStyle name="强调文字颜色 5 4 2 3 3 2" xfId="38511"/>
    <cellStyle name="强调文字颜色 5 4 2 3 3 3" xfId="38512"/>
    <cellStyle name="强调文字颜色 5 4 2 3 3 4" xfId="38513"/>
    <cellStyle name="强调文字颜色 5 4 2 3 4" xfId="38514"/>
    <cellStyle name="强调文字颜色 5 4 2 3 4 2" xfId="38515"/>
    <cellStyle name="强调文字颜色 5 4 2 3 5" xfId="38516"/>
    <cellStyle name="强调文字颜色 5 4 2 3 6" xfId="38517"/>
    <cellStyle name="强调文字颜色 5 4 2 4" xfId="38518"/>
    <cellStyle name="强调文字颜色 5 4 2 4 2" xfId="38519"/>
    <cellStyle name="强调文字颜色 5 4 2 4 2 2" xfId="38520"/>
    <cellStyle name="注释 2 10 2 2 3" xfId="38521"/>
    <cellStyle name="强调文字颜色 5 4 2 4 3" xfId="38522"/>
    <cellStyle name="强调文字颜色 5 4 2 4 3 2" xfId="38523"/>
    <cellStyle name="强调文字颜色 5 4 2 4 4" xfId="38524"/>
    <cellStyle name="强调文字颜色 5 4 2 4 5" xfId="38525"/>
    <cellStyle name="强调文字颜色 5 4 2 5" xfId="38526"/>
    <cellStyle name="强调文字颜色 5 4 2 5 2" xfId="38527"/>
    <cellStyle name="强调文字颜色 5 4 2 5 2 2" xfId="38528"/>
    <cellStyle name="注释 2 10 3 2 3" xfId="38529"/>
    <cellStyle name="强调文字颜色 5 4 2 5 3" xfId="38530"/>
    <cellStyle name="强调文字颜色 5 4 2 5 4" xfId="38531"/>
    <cellStyle name="强调文字颜色 5 4 2 6" xfId="38532"/>
    <cellStyle name="强调文字颜色 5 4 2 6 2" xfId="38533"/>
    <cellStyle name="强调文字颜色 5 4 2 8" xfId="38534"/>
    <cellStyle name="强调文字颜色 5 4 3" xfId="38535"/>
    <cellStyle name="强调文字颜色 5 4 3 2 2" xfId="38536"/>
    <cellStyle name="强调文字颜色 5 4 3 2 4" xfId="38537"/>
    <cellStyle name="强调文字颜色 5 4 3 2 5" xfId="38538"/>
    <cellStyle name="强调文字颜色 5 4 3 3 2" xfId="38539"/>
    <cellStyle name="强调文字颜色 5 4 3 3 3" xfId="38540"/>
    <cellStyle name="强调文字颜色 5 4 3 3 4" xfId="38541"/>
    <cellStyle name="强调文字颜色 5 4 3 4" xfId="38542"/>
    <cellStyle name="强调文字颜色 5 4 3 4 2" xfId="38543"/>
    <cellStyle name="强调文字颜色 5 4 3 5" xfId="38544"/>
    <cellStyle name="强调文字颜色 5 4 3 6" xfId="38545"/>
    <cellStyle name="强调文字颜色 5 4 4" xfId="38546"/>
    <cellStyle name="强调文字颜色 5 4 4 2" xfId="38547"/>
    <cellStyle name="输入 3 4 3 6" xfId="38548"/>
    <cellStyle name="强调文字颜色 5 4 4 2 3 2" xfId="38549"/>
    <cellStyle name="强调文字颜色 5 4 4 2 4" xfId="38550"/>
    <cellStyle name="强调文字颜色 5 4 4 2 5" xfId="38551"/>
    <cellStyle name="强调文字颜色 5 4 4 3 4" xfId="38552"/>
    <cellStyle name="输出 8 2" xfId="38553"/>
    <cellStyle name="强调文字颜色 5 4 5" xfId="38554"/>
    <cellStyle name="输出 8 2 2" xfId="38555"/>
    <cellStyle name="强调文字颜色 5 4 5 2" xfId="38556"/>
    <cellStyle name="强调文字颜色 5 4 5 5" xfId="38557"/>
    <cellStyle name="输出 8 3" xfId="38558"/>
    <cellStyle name="强调文字颜色 5 4 6" xfId="38559"/>
    <cellStyle name="强调文字颜色 5 4 6 2" xfId="38560"/>
    <cellStyle name="输出 8 4" xfId="38561"/>
    <cellStyle name="适中 4 3 3 2 2" xfId="38562"/>
    <cellStyle name="强调文字颜色 5 4 7" xfId="38563"/>
    <cellStyle name="强调文字颜色 5 4 7 2" xfId="38564"/>
    <cellStyle name="强调文字颜色 5 4 8" xfId="38565"/>
    <cellStyle name="输入 2 3 2 6 6" xfId="38566"/>
    <cellStyle name="强调文字颜色 5 5" xfId="38567"/>
    <cellStyle name="强调文字颜色 5 5 2" xfId="38568"/>
    <cellStyle name="强调文字颜色 5 5 2 2" xfId="38569"/>
    <cellStyle name="强调文字颜色 5 5 2 2 2 2" xfId="38570"/>
    <cellStyle name="强调文字颜色 5 5 2 2 2 2 2" xfId="38571"/>
    <cellStyle name="强调文字颜色 5 5 2 2 2 2 3" xfId="38572"/>
    <cellStyle name="注释 2 2 4 2 2 2 2" xfId="38573"/>
    <cellStyle name="强调文字颜色 5 5 2 2 3 2" xfId="38574"/>
    <cellStyle name="强调文字颜色 5 5 2 2 3 2 2" xfId="38575"/>
    <cellStyle name="强调文字颜色 5 5 2 2 3 4" xfId="38576"/>
    <cellStyle name="强调文字颜色 5 5 2 2 4 2" xfId="38577"/>
    <cellStyle name="强调文字颜色 5 5 2 2 5" xfId="38578"/>
    <cellStyle name="强调文字颜色 5 5 2 2 6" xfId="38579"/>
    <cellStyle name="强调文字颜色 5 5 2 3" xfId="38580"/>
    <cellStyle name="强调文字颜色 5 5 2 3 2" xfId="38581"/>
    <cellStyle name="强调文字颜色 5 5 2 3 2 2" xfId="38582"/>
    <cellStyle name="强调文字颜色 5 5 2 3 2 4" xfId="38583"/>
    <cellStyle name="强调文字颜色 5 5 2 3 3 2 2" xfId="38584"/>
    <cellStyle name="强调文字颜色 5 5 2 3 2 5" xfId="38585"/>
    <cellStyle name="强调文字颜色 5 5 2 3 3" xfId="38586"/>
    <cellStyle name="强调文字颜色 5 5 2 3 3 2" xfId="38587"/>
    <cellStyle name="强调文字颜色 5 5 2 3 3 3" xfId="38588"/>
    <cellStyle name="强调文字颜色 5 5 2 3 3 4" xfId="38589"/>
    <cellStyle name="强调文字颜色 5 5 2 3 4" xfId="38590"/>
    <cellStyle name="强调文字颜色 5 5 2 3 4 2" xfId="38591"/>
    <cellStyle name="强调文字颜色 5 5 2 3 5" xfId="38592"/>
    <cellStyle name="强调文字颜色 5 5 2 3 6" xfId="38593"/>
    <cellStyle name="强调文字颜色 5 5 2 4" xfId="38594"/>
    <cellStyle name="强调文字颜色 5 5 2 4 2" xfId="38595"/>
    <cellStyle name="强调文字颜色 5 5 2 4 2 2" xfId="38596"/>
    <cellStyle name="强调文字颜色 5 5 2 4 3" xfId="38597"/>
    <cellStyle name="强调文字颜色 5 5 2 4 3 2" xfId="38598"/>
    <cellStyle name="强调文字颜色 5 5 2 4 4" xfId="38599"/>
    <cellStyle name="强调文字颜色 5 5 2 4 5" xfId="38600"/>
    <cellStyle name="强调文字颜色 5 5 2 5" xfId="38601"/>
    <cellStyle name="强调文字颜色 5 5 2 5 2" xfId="38602"/>
    <cellStyle name="强调文字颜色 5 5 2 5 2 2" xfId="38603"/>
    <cellStyle name="强调文字颜色 5 5 2 5 3" xfId="38604"/>
    <cellStyle name="强调文字颜色 5 5 2 5 4" xfId="38605"/>
    <cellStyle name="强调文字颜色 5 5 2 6" xfId="38606"/>
    <cellStyle name="强调文字颜色 5 5 2 6 2" xfId="38607"/>
    <cellStyle name="强调文字颜色 5 5 2 8" xfId="38608"/>
    <cellStyle name="强调文字颜色 5 5 3" xfId="38609"/>
    <cellStyle name="强调文字颜色 5 5 3 2 2" xfId="38610"/>
    <cellStyle name="强调文字颜色 5 5 3 2 2 2" xfId="38611"/>
    <cellStyle name="适中 10" xfId="38612"/>
    <cellStyle name="强调文字颜色 5 5 3 2 3 2" xfId="38613"/>
    <cellStyle name="强调文字颜色 5 5 3 3 2" xfId="38614"/>
    <cellStyle name="强调文字颜色 5 5 3 3 2 2" xfId="38615"/>
    <cellStyle name="强调文字颜色 5 5 3 3 3" xfId="38616"/>
    <cellStyle name="强调文字颜色 5 5 3 3 4" xfId="38617"/>
    <cellStyle name="强调文字颜色 5 5 3 4 2" xfId="38618"/>
    <cellStyle name="强调文字颜色 5 5 3 5" xfId="38619"/>
    <cellStyle name="强调文字颜色 5 5 3 6" xfId="38620"/>
    <cellStyle name="强调文字颜色 5 5 4" xfId="38621"/>
    <cellStyle name="强调文字颜色 5 5 4 2" xfId="38622"/>
    <cellStyle name="强调文字颜色 5 5 4 2 3 2" xfId="38623"/>
    <cellStyle name="强调文字颜色 5 5 4 2 5" xfId="38624"/>
    <cellStyle name="强调文字颜色 5 5 4 3 4" xfId="38625"/>
    <cellStyle name="输出 9 2" xfId="38626"/>
    <cellStyle name="强调文字颜色 5 5 5" xfId="38627"/>
    <cellStyle name="强调文字颜色 5 5 5 5" xfId="38628"/>
    <cellStyle name="强调文字颜色 5 5 6" xfId="38629"/>
    <cellStyle name="强调文字颜色 5 5 7" xfId="38630"/>
    <cellStyle name="强调文字颜色 5 5 8" xfId="38631"/>
    <cellStyle name="强调文字颜色 5 6" xfId="38632"/>
    <cellStyle name="强调文字颜色 5 6 2 3" xfId="38633"/>
    <cellStyle name="强调文字颜色 5 7" xfId="38634"/>
    <cellStyle name="强调文字颜色 5 8" xfId="38635"/>
    <cellStyle name="强调文字颜色 5 8 2" xfId="38636"/>
    <cellStyle name="强调文字颜色 5 9" xfId="38637"/>
    <cellStyle name="强调文字颜色 6 10" xfId="38638"/>
    <cellStyle name="强调文字颜色 6 11" xfId="38639"/>
    <cellStyle name="强调文字颜色 6 2 10" xfId="38640"/>
    <cellStyle name="输入 2 3 2 7 3 2" xfId="38641"/>
    <cellStyle name="强调文字颜色 6 2 2" xfId="38642"/>
    <cellStyle name="强调文字颜色 6 2 2 2" xfId="38643"/>
    <cellStyle name="强调文字颜色 6 2 2 2 2" xfId="38644"/>
    <cellStyle name="强调文字颜色 6 2 2 2 2 2" xfId="38645"/>
    <cellStyle name="强调文字颜色 6 2 2 2 2 2 2 2" xfId="38646"/>
    <cellStyle name="强调文字颜色 6 2 2 2 2 2 2 3" xfId="38647"/>
    <cellStyle name="强调文字颜色 6 2 2 2 2 2 4" xfId="38648"/>
    <cellStyle name="强调文字颜色 6 2 2 2 2 2 5" xfId="38649"/>
    <cellStyle name="强调文字颜色 6 2 2 2 2 3" xfId="38650"/>
    <cellStyle name="强调文字颜色 6 2 2 2 2 3 2" xfId="38651"/>
    <cellStyle name="强调文字颜色 6 2 2 2 2 3 2 2" xfId="38652"/>
    <cellStyle name="强调文字颜色 6 2 2 2 2 3 3" xfId="38653"/>
    <cellStyle name="强调文字颜色 6 2 2 2 2 3 4" xfId="38654"/>
    <cellStyle name="强调文字颜色 6 2 2 2 2 4" xfId="38655"/>
    <cellStyle name="注释 7 2 2 4" xfId="38656"/>
    <cellStyle name="强调文字颜色 6 2 2 2 2 4 2" xfId="38657"/>
    <cellStyle name="强调文字颜色 6 2 2 2 3" xfId="38658"/>
    <cellStyle name="强调文字颜色 6 2 2 2 3 2" xfId="38659"/>
    <cellStyle name="强调文字颜色 6 2 2 2 3 2 2" xfId="38660"/>
    <cellStyle name="强调文字颜色 6 2 2 2 3 2 2 2" xfId="38661"/>
    <cellStyle name="强调文字颜色 6 2 2 2 3 2 2 3" xfId="38662"/>
    <cellStyle name="强调文字颜色 6 2 2 2 3 2 3" xfId="38663"/>
    <cellStyle name="强调文字颜色 6 2 2 2 3 2 4" xfId="38664"/>
    <cellStyle name="强调文字颜色 6 2 2 2 3 3" xfId="38665"/>
    <cellStyle name="强调文字颜色 6 2 2 2 3 3 2" xfId="38666"/>
    <cellStyle name="强调文字颜色 6 2 2 2 3 3 2 2" xfId="38667"/>
    <cellStyle name="强调文字颜色 6 2 2 2 3 3 3" xfId="38668"/>
    <cellStyle name="强调文字颜色 6 2 2 2 3 3 4" xfId="38669"/>
    <cellStyle name="强调文字颜色 6 2 2 2 3 4" xfId="38670"/>
    <cellStyle name="注释 7 3 2 4" xfId="38671"/>
    <cellStyle name="强调文字颜色 6 2 2 2 3 4 2" xfId="38672"/>
    <cellStyle name="强调文字颜色 6 2 2 2 4" xfId="38673"/>
    <cellStyle name="强调文字颜色 6 2 2 2 4 2" xfId="38674"/>
    <cellStyle name="强调文字颜色 6 2 2 2 4 2 2" xfId="38675"/>
    <cellStyle name="强调文字颜色 6 2 2 2 4 2 3" xfId="38676"/>
    <cellStyle name="强调文字颜色 6 2 2 2 4 3" xfId="38677"/>
    <cellStyle name="注释 3 2 2 2 2 2 2" xfId="38678"/>
    <cellStyle name="强调文字颜色 6 2 2 2 4 4" xfId="38679"/>
    <cellStyle name="强调文字颜色 6 2 2 2 5" xfId="38680"/>
    <cellStyle name="强调文字颜色 6 2 2 2 5 2" xfId="38681"/>
    <cellStyle name="强调文字颜色 6 2 2 2 5 2 2" xfId="38682"/>
    <cellStyle name="强调文字颜色 6 2 2 2 5 3" xfId="38683"/>
    <cellStyle name="强调文字颜色 6 2 2 2 5 4" xfId="38684"/>
    <cellStyle name="强调文字颜色 6 2 2 2 6 2" xfId="38685"/>
    <cellStyle name="强调文字颜色 6 2 2 2 7" xfId="38686"/>
    <cellStyle name="强调文字颜色 6 2 2 2 8" xfId="38687"/>
    <cellStyle name="强调文字颜色 6 2 2 3" xfId="38688"/>
    <cellStyle name="强调文字颜色 6 2 2 3 2" xfId="38689"/>
    <cellStyle name="强调文字颜色 6 2 2 3 2 2" xfId="38690"/>
    <cellStyle name="强调文字颜色 6 2 2 3 2 3" xfId="38691"/>
    <cellStyle name="强调文字颜色 6 2 2 3 2 4" xfId="38692"/>
    <cellStyle name="强调文字颜色 6 2 2 3 3" xfId="38693"/>
    <cellStyle name="强调文字颜色 6 2 2 3 3 2" xfId="38694"/>
    <cellStyle name="强调文字颜色 6 2 2 3 3 2 2" xfId="38695"/>
    <cellStyle name="强调文字颜色 6 2 2 3 3 3" xfId="38696"/>
    <cellStyle name="强调文字颜色 6 2 2 3 3 4" xfId="38697"/>
    <cellStyle name="强调文字颜色 6 2 2 3 4" xfId="38698"/>
    <cellStyle name="强调文字颜色 6 2 2 3 4 2" xfId="38699"/>
    <cellStyle name="强调文字颜色 6 2 2 3 5" xfId="38700"/>
    <cellStyle name="强调文字颜色 6 2 2 3 6" xfId="38701"/>
    <cellStyle name="强调文字颜色 6 2 2 4" xfId="38702"/>
    <cellStyle name="强调文字颜色 6 2 2 4 2" xfId="38703"/>
    <cellStyle name="强调文字颜色 6 2 2 4 2 2" xfId="38704"/>
    <cellStyle name="强调文字颜色 6 2 2 4 2 2 3" xfId="38705"/>
    <cellStyle name="强调文字颜色 6 2 2 4 2 3" xfId="38706"/>
    <cellStyle name="强调文字颜色 6 2 2 4 2 3 2" xfId="38707"/>
    <cellStyle name="强调文字颜色 6 2 2 4 2 4" xfId="38708"/>
    <cellStyle name="强调文字颜色 6 2 2 4 3 2" xfId="38709"/>
    <cellStyle name="强调文字颜色 6 2 2 4 3 2 2" xfId="38710"/>
    <cellStyle name="强调文字颜色 6 2 2 4 3 3" xfId="38711"/>
    <cellStyle name="强调文字颜色 6 2 2 4 3 4" xfId="38712"/>
    <cellStyle name="强调文字颜色 6 2 2 4 4" xfId="38713"/>
    <cellStyle name="强调文字颜色 6 2 2 4 4 2" xfId="38714"/>
    <cellStyle name="强调文字颜色 6 2 2 4 5" xfId="38715"/>
    <cellStyle name="强调文字颜色 6 2 2 4 6" xfId="38716"/>
    <cellStyle name="强调文字颜色 6 2 2 5" xfId="38717"/>
    <cellStyle name="强调文字颜色 6 2 2 5 2 3" xfId="38718"/>
    <cellStyle name="强调文字颜色 6 2 2 5 3 2" xfId="38719"/>
    <cellStyle name="强调文字颜色 6 2 2 5 4" xfId="38720"/>
    <cellStyle name="强调文字颜色 6 2 2 5 5" xfId="38721"/>
    <cellStyle name="强调文字颜色 6 2 2 6" xfId="38722"/>
    <cellStyle name="强调文字颜色 6 2 2 6 2" xfId="38723"/>
    <cellStyle name="强调文字颜色 6 2 2 6 2 2" xfId="38724"/>
    <cellStyle name="强调文字颜色 6 2 2 6 3" xfId="38725"/>
    <cellStyle name="强调文字颜色 6 2 2 6 4" xfId="38726"/>
    <cellStyle name="强调文字颜色 6 2 2 7" xfId="38727"/>
    <cellStyle name="强调文字颜色 6 2 2 8" xfId="38728"/>
    <cellStyle name="强调文字颜色 6 2 3 2" xfId="38729"/>
    <cellStyle name="输入 4 2 2 6" xfId="38730"/>
    <cellStyle name="强调文字颜色 6 2 3 2 2" xfId="38731"/>
    <cellStyle name="输入 4 2 2 6 2" xfId="38732"/>
    <cellStyle name="强调文字颜色 6 2 3 2 2 2" xfId="38733"/>
    <cellStyle name="强调文字颜色 6 2 3 2 2 2 2" xfId="38734"/>
    <cellStyle name="强调文字颜色 6 2 3 2 2 2 3" xfId="38735"/>
    <cellStyle name="强调文字颜色 6 2 3 2 2 3" xfId="38736"/>
    <cellStyle name="强调文字颜色 6 2 3 2 2 3 2" xfId="38737"/>
    <cellStyle name="强调文字颜色 6 2 3 2 2 4" xfId="38738"/>
    <cellStyle name="强调文字颜色 6 2 3 2 2 5" xfId="38739"/>
    <cellStyle name="强调文字颜色 6 2 3 2 3 2 2" xfId="38740"/>
    <cellStyle name="强调文字颜色 6 2 3 2 3 3" xfId="38741"/>
    <cellStyle name="强调文字颜色 6 2 3 2 3 4" xfId="38742"/>
    <cellStyle name="强调文字颜色 6 2 3 2 4 2" xfId="38743"/>
    <cellStyle name="强调文字颜色 6 2 3 2 6" xfId="38744"/>
    <cellStyle name="强调文字颜色 6 2 3 3" xfId="38745"/>
    <cellStyle name="输入 4 2 2 7" xfId="38746"/>
    <cellStyle name="强调文字颜色 6 2 3 3 2" xfId="38747"/>
    <cellStyle name="强调文字颜色 6 2 3 3 2 2" xfId="38748"/>
    <cellStyle name="强调文字颜色 6 2 3 3 2 2 3" xfId="38749"/>
    <cellStyle name="强调文字颜色 6 2 3 3 2 3" xfId="38750"/>
    <cellStyle name="强调文字颜色 6 2 3 3 2 3 2" xfId="38751"/>
    <cellStyle name="强调文字颜色 6 2 3 3 2 4" xfId="38752"/>
    <cellStyle name="强调文字颜色 6 2 3 3 2 5" xfId="38753"/>
    <cellStyle name="强调文字颜色 6 2 3 3 3 2" xfId="38754"/>
    <cellStyle name="强调文字颜色 6 2 3 3 3 3" xfId="38755"/>
    <cellStyle name="强调文字颜色 6 2 3 3 3 4" xfId="38756"/>
    <cellStyle name="强调文字颜色 6 2 3 3 4" xfId="38757"/>
    <cellStyle name="强调文字颜色 6 2 3 3 4 2" xfId="38758"/>
    <cellStyle name="强调文字颜色 6 2 3 3 5" xfId="38759"/>
    <cellStyle name="强调文字颜色 6 2 3 3 6" xfId="38760"/>
    <cellStyle name="强调文字颜色 6 2 3 4" xfId="38761"/>
    <cellStyle name="输入 4 2 2 8" xfId="38762"/>
    <cellStyle name="强调文字颜色 6 2 3 4 2" xfId="38763"/>
    <cellStyle name="强调文字颜色 6 2 3 4 2 2" xfId="38764"/>
    <cellStyle name="强调文字颜色 6 2 3 4 2 3" xfId="38765"/>
    <cellStyle name="强调文字颜色 6 2 3 4 3" xfId="38766"/>
    <cellStyle name="强调文字颜色 6 2 3 4 3 2" xfId="38767"/>
    <cellStyle name="强调文字颜色 6 2 3 4 4" xfId="38768"/>
    <cellStyle name="强调文字颜色 6 2 3 4 5" xfId="38769"/>
    <cellStyle name="强调文字颜色 6 2 3 5" xfId="38770"/>
    <cellStyle name="强调文字颜色 6 2 3 5 2" xfId="38771"/>
    <cellStyle name="强调文字颜色 6 2 3 5 2 2" xfId="38772"/>
    <cellStyle name="强调文字颜色 6 2 3 5 3" xfId="38773"/>
    <cellStyle name="强调文字颜色 6 2 3 5 4" xfId="38774"/>
    <cellStyle name="强调文字颜色 6 2 3 6" xfId="38775"/>
    <cellStyle name="强调文字颜色 6 2 3 7" xfId="38776"/>
    <cellStyle name="强调文字颜色 6 2 3 8" xfId="38777"/>
    <cellStyle name="强调文字颜色 6 2 4" xfId="38778"/>
    <cellStyle name="强调文字颜色 6 2 4 2 2 3" xfId="38779"/>
    <cellStyle name="强调文字颜色 6 2 4 3 2 2" xfId="38780"/>
    <cellStyle name="强调文字颜色 6 2 4 3 4" xfId="38781"/>
    <cellStyle name="强调文字颜色 6 2 5" xfId="38782"/>
    <cellStyle name="强调文字颜色 6 2 5 2 3 2" xfId="38783"/>
    <cellStyle name="强调文字颜色 6 2 5 2 4" xfId="38784"/>
    <cellStyle name="强调文字颜色 6 2 5 2 5" xfId="38785"/>
    <cellStyle name="强调文字颜色 6 2 5 3 2 2" xfId="38786"/>
    <cellStyle name="强调文字颜色 6 2 5 3 3" xfId="38787"/>
    <cellStyle name="强调文字颜色 6 2 5 3 4" xfId="38788"/>
    <cellStyle name="强调文字颜色 6 2 6" xfId="38789"/>
    <cellStyle name="强调文字颜色 6 2 6 2 3" xfId="38790"/>
    <cellStyle name="强调文字颜色 6 2 6 3 2" xfId="38791"/>
    <cellStyle name="强调文字颜色 6 2 6 5" xfId="38792"/>
    <cellStyle name="强调文字颜色 6 2 7" xfId="38793"/>
    <cellStyle name="强调文字颜色 6 2 8" xfId="38794"/>
    <cellStyle name="强调文字颜色 6 2 9" xfId="38795"/>
    <cellStyle name="强调文字颜色 6 3 2" xfId="38796"/>
    <cellStyle name="强调文字颜色 6 3 2 2" xfId="38797"/>
    <cellStyle name="输出 2 6 2 3 2 4" xfId="38798"/>
    <cellStyle name="强调文字颜色 6 3 2 2 2" xfId="38799"/>
    <cellStyle name="强调文字颜色 6 3 2 2 2 2" xfId="38800"/>
    <cellStyle name="强调文字颜色 6 3 2 2 2 2 2" xfId="38801"/>
    <cellStyle name="强调文字颜色 6 3 2 2 2 2 3" xfId="38802"/>
    <cellStyle name="强调文字颜色 6 3 2 2 2 3" xfId="38803"/>
    <cellStyle name="强调文字颜色 6 3 2 2 2 3 2" xfId="38804"/>
    <cellStyle name="强调文字颜色 6 3 2 2 2 4" xfId="38805"/>
    <cellStyle name="强调文字颜色 6 3 2 2 2 5" xfId="38806"/>
    <cellStyle name="强调文字颜色 6 3 2 2 3" xfId="38807"/>
    <cellStyle name="强调文字颜色 6 3 2 2 3 2" xfId="38808"/>
    <cellStyle name="强调文字颜色 6 3 2 2 3 2 2" xfId="38809"/>
    <cellStyle name="强调文字颜色 6 3 2 2 3 3" xfId="38810"/>
    <cellStyle name="强调文字颜色 6 3 2 2 3 4" xfId="38811"/>
    <cellStyle name="强调文字颜色 6 3 2 2 4" xfId="38812"/>
    <cellStyle name="强调文字颜色 6 3 2 2 4 2" xfId="38813"/>
    <cellStyle name="强调文字颜色 6 3 2 2 5" xfId="38814"/>
    <cellStyle name="强调文字颜色 6 3 2 2 6" xfId="38815"/>
    <cellStyle name="强调文字颜色 6 3 2 3" xfId="38816"/>
    <cellStyle name="强调文字颜色 6 3 2 3 2" xfId="38817"/>
    <cellStyle name="强调文字颜色 6 3 2 3 2 2" xfId="38818"/>
    <cellStyle name="强调文字颜色 6 3 2 3 2 2 2" xfId="38819"/>
    <cellStyle name="强调文字颜色 6 3 2 3 2 2 3" xfId="38820"/>
    <cellStyle name="强调文字颜色 6 3 2 3 2 3" xfId="38821"/>
    <cellStyle name="强调文字颜色 6 3 2 3 2 3 2" xfId="38822"/>
    <cellStyle name="强调文字颜色 6 3 2 3 2 4" xfId="38823"/>
    <cellStyle name="强调文字颜色 6 3 2 3 2 5" xfId="38824"/>
    <cellStyle name="强调文字颜色 6 3 2 3 3" xfId="38825"/>
    <cellStyle name="强调文字颜色 6 3 2 3 3 2" xfId="38826"/>
    <cellStyle name="强调文字颜色 6 3 2 3 3 2 2" xfId="38827"/>
    <cellStyle name="强调文字颜色 6 3 2 3 3 3" xfId="38828"/>
    <cellStyle name="强调文字颜色 6 3 2 3 3 4" xfId="38829"/>
    <cellStyle name="强调文字颜色 6 3 2 3 4" xfId="38830"/>
    <cellStyle name="强调文字颜色 6 3 2 3 4 2" xfId="38831"/>
    <cellStyle name="强调文字颜色 6 3 2 3 5" xfId="38832"/>
    <cellStyle name="强调文字颜色 6 3 2 3 6" xfId="38833"/>
    <cellStyle name="强调文字颜色 6 3 2 4" xfId="38834"/>
    <cellStyle name="强调文字颜色 6 3 2 4 2" xfId="38835"/>
    <cellStyle name="强调文字颜色 6 3 2 4 2 2" xfId="38836"/>
    <cellStyle name="强调文字颜色 6 3 2 4 2 3" xfId="38837"/>
    <cellStyle name="强调文字颜色 6 3 2 4 3 2" xfId="38838"/>
    <cellStyle name="强调文字颜色 6 3 2 4 4" xfId="38839"/>
    <cellStyle name="强调文字颜色 6 3 2 4 5" xfId="38840"/>
    <cellStyle name="强调文字颜色 6 3 2 5" xfId="38841"/>
    <cellStyle name="强调文字颜色 6 3 2 5 2" xfId="38842"/>
    <cellStyle name="强调文字颜色 6 3 2 5 2 2" xfId="38843"/>
    <cellStyle name="强调文字颜色 6 3 2 5 3" xfId="38844"/>
    <cellStyle name="强调文字颜色 6 3 2 6" xfId="38845"/>
    <cellStyle name="强调文字颜色 6 3 2 6 2" xfId="38846"/>
    <cellStyle name="强调文字颜色 6 3 2 7" xfId="38847"/>
    <cellStyle name="强调文字颜色 6 3 2 8" xfId="38848"/>
    <cellStyle name="强调文字颜色 6 3 3" xfId="38849"/>
    <cellStyle name="强调文字颜色 6 3 3 2 2" xfId="38850"/>
    <cellStyle name="强调文字颜色 6 3 3 3 2" xfId="38851"/>
    <cellStyle name="强调文字颜色 6 3 3 3 2 2" xfId="38852"/>
    <cellStyle name="强调文字颜色 6 3 3 3 4" xfId="38853"/>
    <cellStyle name="强调文字颜色 6 3 3 4" xfId="38854"/>
    <cellStyle name="强调文字颜色 6 3 3 4 2" xfId="38855"/>
    <cellStyle name="强调文字颜色 6 3 3 5" xfId="38856"/>
    <cellStyle name="强调文字颜色 6 3 3 6" xfId="38857"/>
    <cellStyle name="强调文字颜色 6 3 4" xfId="38858"/>
    <cellStyle name="强调文字颜色 6 3 4 2 2 3" xfId="38859"/>
    <cellStyle name="强调文字颜色 6 3 4 3 2" xfId="38860"/>
    <cellStyle name="强调文字颜色 6 3 4 4 2" xfId="38861"/>
    <cellStyle name="强调文字颜色 6 3 4 5" xfId="38862"/>
    <cellStyle name="强调文字颜色 6 3 4 6" xfId="38863"/>
    <cellStyle name="强调文字颜色 6 3 5" xfId="38864"/>
    <cellStyle name="强调文字颜色 6 3 5 3 2" xfId="38865"/>
    <cellStyle name="强调文字颜色 6 3 5 5" xfId="38866"/>
    <cellStyle name="强调文字颜色 6 3 6" xfId="38867"/>
    <cellStyle name="强调文字颜色 6 3 6 2 2" xfId="38868"/>
    <cellStyle name="强调文字颜色 6 3 6 3" xfId="38869"/>
    <cellStyle name="强调文字颜色 6 3 6 4" xfId="38870"/>
    <cellStyle name="强调文字颜色 6 3 7" xfId="38871"/>
    <cellStyle name="强调文字颜色 6 3 7 2" xfId="38872"/>
    <cellStyle name="强调文字颜色 6 3 8" xfId="38873"/>
    <cellStyle name="强调文字颜色 6 3 9" xfId="38874"/>
    <cellStyle name="输入 2 3 2 7 5" xfId="38875"/>
    <cellStyle name="强调文字颜色 6 4" xfId="38876"/>
    <cellStyle name="强调文字颜色 6 4 2" xfId="38877"/>
    <cellStyle name="强调文字颜色 6 4 2 2" xfId="38878"/>
    <cellStyle name="输出 2 6 3 3 2 4" xfId="38879"/>
    <cellStyle name="强调文字颜色 6 4 2 2 2" xfId="38880"/>
    <cellStyle name="强调文字颜色 6 4 2 2 2 2 2" xfId="38881"/>
    <cellStyle name="强调文字颜色 6 4 2 2 2 2 3" xfId="38882"/>
    <cellStyle name="输入 2 2 5 5 2 4" xfId="38883"/>
    <cellStyle name="强调文字颜色 6 4 2 2 2 3" xfId="38884"/>
    <cellStyle name="强调文字颜色 6 4 2 2 2 4" xfId="38885"/>
    <cellStyle name="强调文字颜色 6 4 2 2 2 5" xfId="38886"/>
    <cellStyle name="强调文字颜色 6 4 2 2 3" xfId="38887"/>
    <cellStyle name="强调文字颜色 6 4 2 2 3 2" xfId="38888"/>
    <cellStyle name="强调文字颜色 6 4 2 2 3 2 2" xfId="38889"/>
    <cellStyle name="强调文字颜色 6 4 2 2 3 3" xfId="38890"/>
    <cellStyle name="强调文字颜色 6 4 2 2 3 4" xfId="38891"/>
    <cellStyle name="强调文字颜色 6 4 2 2 4" xfId="38892"/>
    <cellStyle name="强调文字颜色 6 4 2 2 5" xfId="38893"/>
    <cellStyle name="强调文字颜色 6 4 2 2 6" xfId="38894"/>
    <cellStyle name="强调文字颜色 6 4 2 3" xfId="38895"/>
    <cellStyle name="强调文字颜色 6 4 2 3 2" xfId="38896"/>
    <cellStyle name="输入 2 2 5 6 2 3" xfId="38897"/>
    <cellStyle name="强调文字颜色 6 4 2 3 2 2" xfId="38898"/>
    <cellStyle name="强调文字颜色 6 4 2 3 2 2 2" xfId="38899"/>
    <cellStyle name="强调文字颜色 6 4 2 3 2 2 3" xfId="38900"/>
    <cellStyle name="输入 2 2 5 6 2 4" xfId="38901"/>
    <cellStyle name="强调文字颜色 6 4 2 3 2 3" xfId="38902"/>
    <cellStyle name="强调文字颜色 6 4 2 3 2 3 2" xfId="38903"/>
    <cellStyle name="强调文字颜色 6 4 2 3 2 4" xfId="38904"/>
    <cellStyle name="强调文字颜色 6 4 2 3 2 5" xfId="38905"/>
    <cellStyle name="强调文字颜色 6 4 2 3 3" xfId="38906"/>
    <cellStyle name="强调文字颜色 6 4 2 3 3 2" xfId="38907"/>
    <cellStyle name="强调文字颜色 6 4 2 3 3 2 2" xfId="38908"/>
    <cellStyle name="强调文字颜色 6 4 2 3 3 3" xfId="38909"/>
    <cellStyle name="强调文字颜色 6 4 2 3 3 4" xfId="38910"/>
    <cellStyle name="强调文字颜色 6 4 2 3 4" xfId="38911"/>
    <cellStyle name="强调文字颜色 6 4 2 3 5" xfId="38912"/>
    <cellStyle name="强调文字颜色 6 4 2 3 6" xfId="38913"/>
    <cellStyle name="强调文字颜色 6 4 2 4 3 2" xfId="38914"/>
    <cellStyle name="强调文字颜色 6 4 2 4 5" xfId="38915"/>
    <cellStyle name="强调文字颜色 6 4 2 5 2 2" xfId="38916"/>
    <cellStyle name="强调文字颜色 6 4 2 5 4" xfId="38917"/>
    <cellStyle name="强调文字颜色 6 4 2 6 2" xfId="38918"/>
    <cellStyle name="强调文字颜色 6 4 2 8" xfId="38919"/>
    <cellStyle name="强调文字颜色 6 4 3" xfId="38920"/>
    <cellStyle name="强调文字颜色 6 4 3 2 2" xfId="38921"/>
    <cellStyle name="强调文字颜色 6 4 3 2 3 2" xfId="38922"/>
    <cellStyle name="强调文字颜色 6 4 3 2 4" xfId="38923"/>
    <cellStyle name="强调文字颜色 6 4 3 2 5" xfId="38924"/>
    <cellStyle name="强调文字颜色 6 4 3 3 2 2" xfId="38925"/>
    <cellStyle name="强调文字颜色 6 4 3 3 3" xfId="38926"/>
    <cellStyle name="强调文字颜色 6 4 3 3 4" xfId="38927"/>
    <cellStyle name="强调文字颜色 6 4 3 4 2" xfId="38928"/>
    <cellStyle name="强调文字颜色 6 4 3 5" xfId="38929"/>
    <cellStyle name="强调文字颜色 6 4 3 6" xfId="38930"/>
    <cellStyle name="强调文字颜色 6 4 4" xfId="38931"/>
    <cellStyle name="强调文字颜色 6 4 4 2" xfId="38932"/>
    <cellStyle name="输入 4 4 3 6" xfId="38933"/>
    <cellStyle name="强调文字颜色 6 4 4 2 3 2" xfId="38934"/>
    <cellStyle name="强调文字颜色 6 4 4 2 4" xfId="38935"/>
    <cellStyle name="强调文字颜色 6 4 4 2 5" xfId="38936"/>
    <cellStyle name="强调文字颜色 6 4 4 3 2 2" xfId="38937"/>
    <cellStyle name="强调文字颜色 6 4 4 3 3" xfId="38938"/>
    <cellStyle name="强调文字颜色 6 4 4 3 4" xfId="38939"/>
    <cellStyle name="强调文字颜色 6 4 4 4 2" xfId="38940"/>
    <cellStyle name="强调文字颜色 6 4 4 5" xfId="38941"/>
    <cellStyle name="强调文字颜色 6 4 4 6" xfId="38942"/>
    <cellStyle name="强调文字颜色 6 4 5" xfId="38943"/>
    <cellStyle name="强调文字颜色 6 4 5 2" xfId="38944"/>
    <cellStyle name="强调文字颜色 6 4 5 3 2" xfId="38945"/>
    <cellStyle name="强调文字颜色 6 4 5 5" xfId="38946"/>
    <cellStyle name="强调文字颜色 6 4 6" xfId="38947"/>
    <cellStyle name="强调文字颜色 6 4 6 2" xfId="38948"/>
    <cellStyle name="强调文字颜色 6 4 6 2 2" xfId="38949"/>
    <cellStyle name="强调文字颜色 6 4 6 3" xfId="38950"/>
    <cellStyle name="强调文字颜色 6 4 6 4" xfId="38951"/>
    <cellStyle name="强调文字颜色 6 4 7" xfId="38952"/>
    <cellStyle name="强调文字颜色 6 4 7 2" xfId="38953"/>
    <cellStyle name="强调文字颜色 6 4 8" xfId="38954"/>
    <cellStyle name="强调文字颜色 6 4 9" xfId="38955"/>
    <cellStyle name="强调文字颜色 6 5" xfId="38956"/>
    <cellStyle name="强调文字颜色 6 5 2" xfId="38957"/>
    <cellStyle name="强调文字颜色 6 5 2 2" xfId="38958"/>
    <cellStyle name="强调文字颜色 6 5 2 2 2 2" xfId="38959"/>
    <cellStyle name="强调文字颜色 6 5 2 2 3 2" xfId="38960"/>
    <cellStyle name="强调文字颜色 6 5 2 2 3 4" xfId="38961"/>
    <cellStyle name="强调文字颜色 6 5 2 2 4" xfId="38962"/>
    <cellStyle name="强调文字颜色 6 5 2 2 4 2" xfId="38963"/>
    <cellStyle name="强调文字颜色 6 5 2 2 5" xfId="38964"/>
    <cellStyle name="强调文字颜色 6 5 2 2 6" xfId="38965"/>
    <cellStyle name="强调文字颜色 6 5 2 3" xfId="38966"/>
    <cellStyle name="强调文字颜色 6 5 2 3 2 2" xfId="38967"/>
    <cellStyle name="强调文字颜色 6 5 2 3 2 4" xfId="38968"/>
    <cellStyle name="强调文字颜色 6 5 2 3 2 5" xfId="38969"/>
    <cellStyle name="强调文字颜色 6 5 2 3 3" xfId="38970"/>
    <cellStyle name="强调文字颜色 6 5 2 3 3 2" xfId="38971"/>
    <cellStyle name="强调文字颜色 6 5 2 3 3 3" xfId="38972"/>
    <cellStyle name="强调文字颜色 6 5 2 3 3 4" xfId="38973"/>
    <cellStyle name="强调文字颜色 6 5 2 3 4" xfId="38974"/>
    <cellStyle name="强调文字颜色 6 5 2 3 4 2" xfId="38975"/>
    <cellStyle name="强调文字颜色 6 5 2 3 5" xfId="38976"/>
    <cellStyle name="强调文字颜色 6 5 2 3 6" xfId="38977"/>
    <cellStyle name="强调文字颜色 6 5 2 4" xfId="38978"/>
    <cellStyle name="强调文字颜色 6 5 2 4 2" xfId="38979"/>
    <cellStyle name="强调文字颜色 6 5 2 4 2 2" xfId="38980"/>
    <cellStyle name="强调文字颜色 6 5 2 4 3" xfId="38981"/>
    <cellStyle name="强调文字颜色 6 5 2 4 3 2" xfId="38982"/>
    <cellStyle name="强调文字颜色 6 5 2 4 4" xfId="38983"/>
    <cellStyle name="强调文字颜色 6 5 2 4 5" xfId="38984"/>
    <cellStyle name="强调文字颜色 6 5 2 5 2" xfId="38985"/>
    <cellStyle name="输出 2 6 11" xfId="38986"/>
    <cellStyle name="强调文字颜色 6 5 2 5 2 2" xfId="38987"/>
    <cellStyle name="强调文字颜色 6 5 2 5 3" xfId="38988"/>
    <cellStyle name="强调文字颜色 6 5 2 5 4" xfId="38989"/>
    <cellStyle name="强调文字颜色 6 5 2 6" xfId="38990"/>
    <cellStyle name="强调文字颜色 6 5 2 6 2" xfId="38991"/>
    <cellStyle name="强调文字颜色 6 5 2 7" xfId="38992"/>
    <cellStyle name="强调文字颜色 6 5 2 8" xfId="38993"/>
    <cellStyle name="强调文字颜色 6 5 3" xfId="38994"/>
    <cellStyle name="强调文字颜色 6 5 3 2 2" xfId="38995"/>
    <cellStyle name="强调文字颜色 6 5 3 3 3" xfId="38996"/>
    <cellStyle name="强调文字颜色 6 5 3 3 4" xfId="38997"/>
    <cellStyle name="强调文字颜色 6 5 3 4" xfId="38998"/>
    <cellStyle name="强调文字颜色 6 5 3 4 2" xfId="38999"/>
    <cellStyle name="强调文字颜色 6 5 3 5" xfId="39000"/>
    <cellStyle name="强调文字颜色 6 5 3 6" xfId="39001"/>
    <cellStyle name="强调文字颜色 6 5 4" xfId="39002"/>
    <cellStyle name="强调文字颜色 6 5 4 2" xfId="39003"/>
    <cellStyle name="强调文字颜色 6 5 4 2 2" xfId="39004"/>
    <cellStyle name="强调文字颜色 6 5 4 2 2 2" xfId="39005"/>
    <cellStyle name="强调文字颜色 6 5 4 2 3" xfId="39006"/>
    <cellStyle name="强调文字颜色 6 5 4 2 3 2" xfId="39007"/>
    <cellStyle name="输出 2 2 3 2 2 3 2 2" xfId="39008"/>
    <cellStyle name="强调文字颜色 6 5 4 2 5" xfId="39009"/>
    <cellStyle name="强调文字颜色 6 5 4 3 2" xfId="39010"/>
    <cellStyle name="强调文字颜色 6 5 4 3 2 2" xfId="39011"/>
    <cellStyle name="强调文字颜色 6 5 4 3 3" xfId="39012"/>
    <cellStyle name="强调文字颜色 6 5 4 3 4" xfId="39013"/>
    <cellStyle name="强调文字颜色 6 5 4 4" xfId="39014"/>
    <cellStyle name="强调文字颜色 6 5 4 4 2" xfId="39015"/>
    <cellStyle name="强调文字颜色 6 5 4 5" xfId="39016"/>
    <cellStyle name="强调文字颜色 6 5 4 6" xfId="39017"/>
    <cellStyle name="强调文字颜色 6 5 5 2 2" xfId="39018"/>
    <cellStyle name="强调文字颜色 6 5 5 3" xfId="39019"/>
    <cellStyle name="强调文字颜色 6 5 5 3 2" xfId="39020"/>
    <cellStyle name="强调文字颜色 6 5 5 4" xfId="39021"/>
    <cellStyle name="强调文字颜色 6 5 5 5" xfId="39022"/>
    <cellStyle name="强调文字颜色 6 5 6" xfId="39023"/>
    <cellStyle name="强调文字颜色 6 5 6 2" xfId="39024"/>
    <cellStyle name="强调文字颜色 6 5 6 2 2" xfId="39025"/>
    <cellStyle name="强调文字颜色 6 5 6 3" xfId="39026"/>
    <cellStyle name="强调文字颜色 6 5 6 4" xfId="39027"/>
    <cellStyle name="强调文字颜色 6 5 7" xfId="39028"/>
    <cellStyle name="强调文字颜色 6 5 7 2" xfId="39029"/>
    <cellStyle name="强调文字颜色 6 5 8" xfId="39030"/>
    <cellStyle name="强调文字颜色 6 5 9" xfId="39031"/>
    <cellStyle name="强调文字颜色 6 6" xfId="39032"/>
    <cellStyle name="强调文字颜色 6 6 2 2" xfId="39033"/>
    <cellStyle name="强调文字颜色 6 6 2 3" xfId="39034"/>
    <cellStyle name="强调文字颜色 6 6 3" xfId="39035"/>
    <cellStyle name="强调文字颜色 6 6 4" xfId="39036"/>
    <cellStyle name="强调文字颜色 6 7" xfId="39037"/>
    <cellStyle name="强调文字颜色 6 7 2" xfId="39038"/>
    <cellStyle name="强调文字颜色 6 8" xfId="39039"/>
    <cellStyle name="强调文字颜色 6 8 2" xfId="39040"/>
    <cellStyle name="强调文字颜色 6 9" xfId="39041"/>
    <cellStyle name="适中 10 2" xfId="39042"/>
    <cellStyle name="适中 12" xfId="39043"/>
    <cellStyle name="适中 13" xfId="39044"/>
    <cellStyle name="输入 2 7 4 2 2 2 2" xfId="39045"/>
    <cellStyle name="适中 2" xfId="39046"/>
    <cellStyle name="适中 2 2" xfId="39047"/>
    <cellStyle name="注释 2 2 5 2 2 2 4" xfId="39048"/>
    <cellStyle name="适中 2 2 2" xfId="39049"/>
    <cellStyle name="适中 2 2 2 2" xfId="39050"/>
    <cellStyle name="适中 2 2 2 2 2" xfId="39051"/>
    <cellStyle name="适中 2 2 2 2 3" xfId="39052"/>
    <cellStyle name="适中 2 2 2 2 5" xfId="39053"/>
    <cellStyle name="适中 2 2 2 2 6" xfId="39054"/>
    <cellStyle name="适中 2 2 2 3" xfId="39055"/>
    <cellStyle name="适中 2 2 2 3 2" xfId="39056"/>
    <cellStyle name="适中 2 2 2 3 3" xfId="39057"/>
    <cellStyle name="适中 2 2 2 3 4" xfId="39058"/>
    <cellStyle name="适中 2 2 2 3 5" xfId="39059"/>
    <cellStyle name="适中 2 2 2 3 6" xfId="39060"/>
    <cellStyle name="适中 2 2 2 4" xfId="39061"/>
    <cellStyle name="适中 2 2 2 4 2" xfId="39062"/>
    <cellStyle name="适中 2 2 2 4 3" xfId="39063"/>
    <cellStyle name="适中 2 2 2 4 4" xfId="39064"/>
    <cellStyle name="适中 2 2 2 4 5" xfId="39065"/>
    <cellStyle name="适中 2 2 2 5" xfId="39066"/>
    <cellStyle name="适中 2 2 2 5 2" xfId="39067"/>
    <cellStyle name="适中 2 2 2 5 3" xfId="39068"/>
    <cellStyle name="适中 2 2 2 5 4" xfId="39069"/>
    <cellStyle name="适中 2 2 2 6" xfId="39070"/>
    <cellStyle name="适中 2 2 2 6 2" xfId="39071"/>
    <cellStyle name="适中 2 2 2 7" xfId="39072"/>
    <cellStyle name="适中 2 2 2 8" xfId="39073"/>
    <cellStyle name="适中 2 2 3" xfId="39074"/>
    <cellStyle name="适中 2 2 3 2 2" xfId="39075"/>
    <cellStyle name="适中 2 2 3 2 2 2" xfId="39076"/>
    <cellStyle name="适中 2 2 3 2 2 3" xfId="39077"/>
    <cellStyle name="适中 2 2 3 2 3" xfId="39078"/>
    <cellStyle name="适中 2 2 3 2 3 2" xfId="39079"/>
    <cellStyle name="适中 2 2 3 2 4" xfId="39080"/>
    <cellStyle name="适中 2 2 3 2 5" xfId="39081"/>
    <cellStyle name="适中 2 2 3 3" xfId="39082"/>
    <cellStyle name="适中 2 2 3 3 2" xfId="39083"/>
    <cellStyle name="适中 2 2 3 3 2 2" xfId="39084"/>
    <cellStyle name="适中 2 2 3 3 3" xfId="39085"/>
    <cellStyle name="适中 2 2 3 3 4" xfId="39086"/>
    <cellStyle name="适中 2 2 3 4" xfId="39087"/>
    <cellStyle name="适中 2 2 3 5" xfId="39088"/>
    <cellStyle name="适中 2 2 3 6" xfId="39089"/>
    <cellStyle name="适中 2 2 4 2 3" xfId="39090"/>
    <cellStyle name="适中 2 2 4 2 4" xfId="39091"/>
    <cellStyle name="适中 2 2 4 2 5" xfId="39092"/>
    <cellStyle name="适中 2 2 4 3 3" xfId="39093"/>
    <cellStyle name="适中 2 2 4 3 4" xfId="39094"/>
    <cellStyle name="适中 2 2 4 4 2" xfId="39095"/>
    <cellStyle name="适中 2 2 4 5" xfId="39096"/>
    <cellStyle name="适中 2 2 4 6" xfId="39097"/>
    <cellStyle name="适中 2 2 5 2 3" xfId="39098"/>
    <cellStyle name="适中 2 2 5 3" xfId="39099"/>
    <cellStyle name="适中 2 2 5 3 2" xfId="39100"/>
    <cellStyle name="适中 2 2 5 4" xfId="39101"/>
    <cellStyle name="适中 2 2 5 5" xfId="39102"/>
    <cellStyle name="适中 2 2 6 2" xfId="39103"/>
    <cellStyle name="适中 2 2 6 3" xfId="39104"/>
    <cellStyle name="适中 2 2 6 4" xfId="39105"/>
    <cellStyle name="适中 2 2 7 3" xfId="39106"/>
    <cellStyle name="适中 2 2 7 4" xfId="39107"/>
    <cellStyle name="适中 2 2 8 2" xfId="39108"/>
    <cellStyle name="适中 2 2 8 2 2 2" xfId="39109"/>
    <cellStyle name="适中 2 2 8 2 2 3" xfId="39110"/>
    <cellStyle name="适中 2 2 8 2 4" xfId="39111"/>
    <cellStyle name="适中 2 2 8 3" xfId="39112"/>
    <cellStyle name="适中 2 2 8 3 3" xfId="39113"/>
    <cellStyle name="适中 2 2 8 4" xfId="39114"/>
    <cellStyle name="适中 2 2 9" xfId="39115"/>
    <cellStyle name="适中 2 2 9 2" xfId="39116"/>
    <cellStyle name="适中 2 3 2" xfId="39117"/>
    <cellStyle name="适中 2 3 2 2" xfId="39118"/>
    <cellStyle name="适中 2 3 2 2 2" xfId="39119"/>
    <cellStyle name="适中 2 3 2 2 2 2" xfId="39120"/>
    <cellStyle name="适中 2 3 2 2 3" xfId="39121"/>
    <cellStyle name="适中 2 3 2 2 3 2" xfId="39122"/>
    <cellStyle name="适中 2 3 2 2 4" xfId="39123"/>
    <cellStyle name="适中 2 3 2 2 5" xfId="39124"/>
    <cellStyle name="适中 2 3 2 3" xfId="39125"/>
    <cellStyle name="适中 2 3 2 3 2" xfId="39126"/>
    <cellStyle name="适中 2 3 2 3 2 2" xfId="39127"/>
    <cellStyle name="适中 2 3 2 3 3" xfId="39128"/>
    <cellStyle name="适中 2 3 2 3 4" xfId="39129"/>
    <cellStyle name="适中 2 3 2 4" xfId="39130"/>
    <cellStyle name="适中 2 3 2 4 2" xfId="39131"/>
    <cellStyle name="适中 2 3 2 5" xfId="39132"/>
    <cellStyle name="适中 2 3 2 6" xfId="39133"/>
    <cellStyle name="适中 2 3 3" xfId="39134"/>
    <cellStyle name="适中 2 3 3 2" xfId="39135"/>
    <cellStyle name="适中 2 3 3 2 2" xfId="39136"/>
    <cellStyle name="适中 2 3 3 2 2 2" xfId="39137"/>
    <cellStyle name="适中 2 3 3 2 3" xfId="39138"/>
    <cellStyle name="适中 2 3 3 2 3 2" xfId="39139"/>
    <cellStyle name="适中 2 3 3 2 4" xfId="39140"/>
    <cellStyle name="适中 2 3 3 2 5" xfId="39141"/>
    <cellStyle name="适中 2 3 3 3" xfId="39142"/>
    <cellStyle name="适中 2 3 3 3 2" xfId="39143"/>
    <cellStyle name="适中 2 3 3 3 2 2" xfId="39144"/>
    <cellStyle name="适中 2 3 3 3 3" xfId="39145"/>
    <cellStyle name="适中 2 3 3 3 4" xfId="39146"/>
    <cellStyle name="适中 2 3 3 4" xfId="39147"/>
    <cellStyle name="适中 2 3 3 5" xfId="39148"/>
    <cellStyle name="适中 2 3 3 6" xfId="39149"/>
    <cellStyle name="适中 2 3 4 2 3" xfId="39150"/>
    <cellStyle name="适中 2 3 4 3" xfId="39151"/>
    <cellStyle name="适中 2 3 4 3 2" xfId="39152"/>
    <cellStyle name="适中 2 3 4 4" xfId="39153"/>
    <cellStyle name="适中 2 3 4 5" xfId="39154"/>
    <cellStyle name="注释 2 2 2 3 2" xfId="39155"/>
    <cellStyle name="适中 2 3 5 2 2" xfId="39156"/>
    <cellStyle name="注释 2 2 2 4" xfId="39157"/>
    <cellStyle name="适中 2 3 5 3" xfId="39158"/>
    <cellStyle name="注释 2 2 2 4 2" xfId="39159"/>
    <cellStyle name="适中 2 3 5 3 2" xfId="39160"/>
    <cellStyle name="注释 2 2 2 5" xfId="39161"/>
    <cellStyle name="适中 2 3 5 4" xfId="39162"/>
    <cellStyle name="注释 2 2 2 5 2" xfId="39163"/>
    <cellStyle name="适中 2 3 5 4 2" xfId="39164"/>
    <cellStyle name="注释 2 2 2 6" xfId="39165"/>
    <cellStyle name="适中 2 3 5 5" xfId="39166"/>
    <cellStyle name="注释 2 2 2 7" xfId="39167"/>
    <cellStyle name="适中 2 3 5 6" xfId="39168"/>
    <cellStyle name="适中 2 4" xfId="39169"/>
    <cellStyle name="适中 2 4 2" xfId="39170"/>
    <cellStyle name="适中 2 4 2 2" xfId="39171"/>
    <cellStyle name="适中 2 4 2 2 2" xfId="39172"/>
    <cellStyle name="适中 2 4 2 2 3" xfId="39173"/>
    <cellStyle name="适中 2 4 2 3" xfId="39174"/>
    <cellStyle name="适中 2 4 2 3 2" xfId="39175"/>
    <cellStyle name="适中 2 4 2 5" xfId="39176"/>
    <cellStyle name="适中 2 4 3" xfId="39177"/>
    <cellStyle name="适中 2 4 3 2" xfId="39178"/>
    <cellStyle name="适中 2 4 3 2 2" xfId="39179"/>
    <cellStyle name="适中 2 4 3 3" xfId="39180"/>
    <cellStyle name="适中 2 4 3 4" xfId="39181"/>
    <cellStyle name="适中 2 5" xfId="39182"/>
    <cellStyle name="适中 2 5 2" xfId="39183"/>
    <cellStyle name="注释 2 3 2 2 2 5" xfId="39184"/>
    <cellStyle name="适中 2 5 2 2" xfId="39185"/>
    <cellStyle name="适中 2 5 2 2 2" xfId="39186"/>
    <cellStyle name="适中 2 5 2 3" xfId="39187"/>
    <cellStyle name="适中 2 5 2 3 2" xfId="39188"/>
    <cellStyle name="输入 2 2 2 2 2 2 2 3" xfId="39189"/>
    <cellStyle name="适中 2 5 2 5" xfId="39190"/>
    <cellStyle name="注释 2 3 2 2 3 5" xfId="39191"/>
    <cellStyle name="适中 2 5 3 2" xfId="39192"/>
    <cellStyle name="适中 2 5 3 2 2" xfId="39193"/>
    <cellStyle name="适中 2 5 3 3" xfId="39194"/>
    <cellStyle name="输入 2 2 2 2 2 2 3 2" xfId="39195"/>
    <cellStyle name="适中 2 5 3 4" xfId="39196"/>
    <cellStyle name="适中 2 5 4 2" xfId="39197"/>
    <cellStyle name="适中 2 5 5" xfId="39198"/>
    <cellStyle name="适中 2 5 6" xfId="39199"/>
    <cellStyle name="适中 2 6 2 2 3" xfId="39200"/>
    <cellStyle name="适中 2 6 2 3" xfId="39201"/>
    <cellStyle name="输入 2 2 2 2 2 3 2 2" xfId="39202"/>
    <cellStyle name="适中 2 6 2 4" xfId="39203"/>
    <cellStyle name="适中 2 6 3 3" xfId="39204"/>
    <cellStyle name="适中 2 6 4 2" xfId="39205"/>
    <cellStyle name="适中 2 6 5" xfId="39206"/>
    <cellStyle name="适中 2 6 6" xfId="39207"/>
    <cellStyle name="适中 2 8 2" xfId="39208"/>
    <cellStyle name="适中 2 9" xfId="39209"/>
    <cellStyle name="适中 3" xfId="39210"/>
    <cellStyle name="适中 3 2" xfId="39211"/>
    <cellStyle name="注释 2 2 5 2 3 2 4" xfId="39212"/>
    <cellStyle name="适中 3 2 2" xfId="39213"/>
    <cellStyle name="适中 3 2 2 2" xfId="39214"/>
    <cellStyle name="适中 3 2 2 2 2" xfId="39215"/>
    <cellStyle name="适中 3 2 2 2 3" xfId="39216"/>
    <cellStyle name="输入 2 4 2 2 4 3" xfId="39217"/>
    <cellStyle name="适中 3 2 2 2 3 2" xfId="39218"/>
    <cellStyle name="适中 3 2 2 2 4" xfId="39219"/>
    <cellStyle name="适中 3 2 2 2 5" xfId="39220"/>
    <cellStyle name="适中 3 2 2 3" xfId="39221"/>
    <cellStyle name="适中 3 2 2 3 2" xfId="39222"/>
    <cellStyle name="输入 2 4 2 3 3 3" xfId="39223"/>
    <cellStyle name="适中 3 2 2 3 2 2" xfId="39224"/>
    <cellStyle name="适中 3 2 2 3 3" xfId="39225"/>
    <cellStyle name="适中 3 2 2 3 4" xfId="39226"/>
    <cellStyle name="适中 3 2 2 4" xfId="39227"/>
    <cellStyle name="适中 3 2 2 4 2" xfId="39228"/>
    <cellStyle name="适中 3 2 3 2 2" xfId="39229"/>
    <cellStyle name="适中 3 2 3 2 2 2" xfId="39230"/>
    <cellStyle name="适中 3 2 3 2 2 3" xfId="39231"/>
    <cellStyle name="适中 3 2 3 2 3" xfId="39232"/>
    <cellStyle name="适中 3 2 3 2 3 2" xfId="39233"/>
    <cellStyle name="适中 3 2 3 2 4" xfId="39234"/>
    <cellStyle name="适中 3 2 3 2 5" xfId="39235"/>
    <cellStyle name="适中 3 2 3 3" xfId="39236"/>
    <cellStyle name="适中 3 2 3 3 2" xfId="39237"/>
    <cellStyle name="适中 3 2 3 3 2 2" xfId="39238"/>
    <cellStyle name="适中 3 2 3 3 3" xfId="39239"/>
    <cellStyle name="适中 3 2 3 3 4" xfId="39240"/>
    <cellStyle name="适中 3 2 3 4" xfId="39241"/>
    <cellStyle name="适中 3 2 3 4 2" xfId="39242"/>
    <cellStyle name="适中 3 2 3 6" xfId="39243"/>
    <cellStyle name="适中 3 2 4 2 2" xfId="39244"/>
    <cellStyle name="适中 3 2 4 2 3" xfId="39245"/>
    <cellStyle name="适中 3 2 4 3" xfId="39246"/>
    <cellStyle name="适中 3 2 4 3 2" xfId="39247"/>
    <cellStyle name="适中 3 2 4 4" xfId="39248"/>
    <cellStyle name="适中 3 2 4 5" xfId="39249"/>
    <cellStyle name="适中 3 3" xfId="39250"/>
    <cellStyle name="适中 3 3 2" xfId="39251"/>
    <cellStyle name="适中 3 3 2 2" xfId="39252"/>
    <cellStyle name="适中 3 3 2 2 2" xfId="39253"/>
    <cellStyle name="适中 3 3 2 2 3" xfId="39254"/>
    <cellStyle name="适中 3 3 2 3" xfId="39255"/>
    <cellStyle name="适中 3 3 2 3 2" xfId="39256"/>
    <cellStyle name="适中 3 3 2 4" xfId="39257"/>
    <cellStyle name="适中 3 3 2 5" xfId="39258"/>
    <cellStyle name="适中 3 3 3 2" xfId="39259"/>
    <cellStyle name="适中 3 3 3 2 2" xfId="39260"/>
    <cellStyle name="适中 3 3 3 3" xfId="39261"/>
    <cellStyle name="适中 3 3 3 4" xfId="39262"/>
    <cellStyle name="适中 3 3 4" xfId="39263"/>
    <cellStyle name="适中 3 3 4 2" xfId="39264"/>
    <cellStyle name="适中 3 4" xfId="39265"/>
    <cellStyle name="适中 3 4 2" xfId="39266"/>
    <cellStyle name="适中 3 4 3" xfId="39267"/>
    <cellStyle name="适中 3 4 4" xfId="39268"/>
    <cellStyle name="注释 2 3 3 2 3 5" xfId="39269"/>
    <cellStyle name="适中 3 5 3 2" xfId="39270"/>
    <cellStyle name="适中 3 5 4" xfId="39271"/>
    <cellStyle name="适中 4" xfId="39272"/>
    <cellStyle name="适中 4 2" xfId="39273"/>
    <cellStyle name="适中 4 2 2" xfId="39274"/>
    <cellStyle name="输出 2 2 9 3" xfId="39275"/>
    <cellStyle name="适中 4 2 2 2" xfId="39276"/>
    <cellStyle name="输出 2 2 9 3 2" xfId="39277"/>
    <cellStyle name="适中 4 2 2 2 2" xfId="39278"/>
    <cellStyle name="适中 4 2 2 2 3" xfId="39279"/>
    <cellStyle name="适中 4 2 2 2 4" xfId="39280"/>
    <cellStyle name="适中 4 2 2 2 5" xfId="39281"/>
    <cellStyle name="输出 2 2 9 4" xfId="39282"/>
    <cellStyle name="适中 4 2 2 3" xfId="39283"/>
    <cellStyle name="适中 4 2 2 3 2" xfId="39284"/>
    <cellStyle name="适中 4 2 2 3 3" xfId="39285"/>
    <cellStyle name="适中 4 2 2 3 4" xfId="39286"/>
    <cellStyle name="输出 2 2 9 5" xfId="39287"/>
    <cellStyle name="适中 4 2 2 4" xfId="39288"/>
    <cellStyle name="适中 4 2 2 4 2" xfId="39289"/>
    <cellStyle name="适中 4 2 2 5" xfId="39290"/>
    <cellStyle name="适中 4 2 3 2 2" xfId="39291"/>
    <cellStyle name="适中 4 2 3 2 3" xfId="39292"/>
    <cellStyle name="适中 4 2 3 2 3 2" xfId="39293"/>
    <cellStyle name="适中 4 2 3 3" xfId="39294"/>
    <cellStyle name="适中 4 2 3 3 2" xfId="39295"/>
    <cellStyle name="适中 4 2 3 3 3" xfId="39296"/>
    <cellStyle name="适中 4 2 3 4" xfId="39297"/>
    <cellStyle name="适中 4 2 3 4 2" xfId="39298"/>
    <cellStyle name="适中 4 2 3 5" xfId="39299"/>
    <cellStyle name="适中 4 2 4 2 2" xfId="39300"/>
    <cellStyle name="适中 4 2 4 2 3" xfId="39301"/>
    <cellStyle name="适中 4 2 4 3 2" xfId="39302"/>
    <cellStyle name="适中 4 2 4 4" xfId="39303"/>
    <cellStyle name="适中 4 2 4 5" xfId="39304"/>
    <cellStyle name="适中 4 2 5" xfId="39305"/>
    <cellStyle name="适中 4 2 5 2" xfId="39306"/>
    <cellStyle name="适中 4 2 5 2 2" xfId="39307"/>
    <cellStyle name="适中 4 2 5 3" xfId="39308"/>
    <cellStyle name="适中 4 2 5 4" xfId="39309"/>
    <cellStyle name="适中 4 2 6" xfId="39310"/>
    <cellStyle name="适中 4 2 7" xfId="39311"/>
    <cellStyle name="适中 4 2 8" xfId="39312"/>
    <cellStyle name="适中 4 3" xfId="39313"/>
    <cellStyle name="适中 4 3 2" xfId="39314"/>
    <cellStyle name="适中 4 3 3" xfId="39315"/>
    <cellStyle name="适中 4 3 3 4" xfId="39316"/>
    <cellStyle name="适中 4 3 4" xfId="39317"/>
    <cellStyle name="适中 4 3 4 2" xfId="39318"/>
    <cellStyle name="适中 4 3 5" xfId="39319"/>
    <cellStyle name="适中 4 3 6" xfId="39320"/>
    <cellStyle name="适中 4 4" xfId="39321"/>
    <cellStyle name="适中 4 4 2" xfId="39322"/>
    <cellStyle name="适中 4 4 2 2 3" xfId="39323"/>
    <cellStyle name="适中 4 4 2 3 2" xfId="39324"/>
    <cellStyle name="适中 4 4 2 5" xfId="39325"/>
    <cellStyle name="适中 4 4 3" xfId="39326"/>
    <cellStyle name="适中 4 4 5" xfId="39327"/>
    <cellStyle name="适中 4 4 6" xfId="39328"/>
    <cellStyle name="适中 4 5 2" xfId="39329"/>
    <cellStyle name="适中 4 5 3" xfId="39330"/>
    <cellStyle name="适中 4 5 4" xfId="39331"/>
    <cellStyle name="适中 4 5 5" xfId="39332"/>
    <cellStyle name="适中 4 6 3" xfId="39333"/>
    <cellStyle name="适中 4 6 4" xfId="39334"/>
    <cellStyle name="适中 5 2 2" xfId="39335"/>
    <cellStyle name="适中 5 2 2 2" xfId="39336"/>
    <cellStyle name="适中 5 2 2 2 2" xfId="39337"/>
    <cellStyle name="适中 5 2 2 2 2 2" xfId="39338"/>
    <cellStyle name="适中 5 2 2 2 2 3" xfId="39339"/>
    <cellStyle name="适中 5 2 2 2 3" xfId="39340"/>
    <cellStyle name="适中 5 2 2 2 3 2" xfId="39341"/>
    <cellStyle name="适中 5 2 2 3" xfId="39342"/>
    <cellStyle name="适中 5 2 2 3 2" xfId="39343"/>
    <cellStyle name="适中 5 2 2 3 2 2" xfId="39344"/>
    <cellStyle name="适中 5 2 2 3 3" xfId="39345"/>
    <cellStyle name="输出 2 4 2 7 2 2" xfId="39346"/>
    <cellStyle name="适中 5 2 2 4" xfId="39347"/>
    <cellStyle name="适中 5 2 2 4 2" xfId="39348"/>
    <cellStyle name="适中 5 2 2 5" xfId="39349"/>
    <cellStyle name="适中 5 2 3" xfId="39350"/>
    <cellStyle name="适中 5 2 3 2" xfId="39351"/>
    <cellStyle name="适中 5 2 3 2 2" xfId="39352"/>
    <cellStyle name="适中 5 2 3 2 2 2" xfId="39353"/>
    <cellStyle name="适中 5 2 3 2 2 3" xfId="39354"/>
    <cellStyle name="适中 5 2 3 2 3" xfId="39355"/>
    <cellStyle name="适中 5 2 3 2 3 2" xfId="39356"/>
    <cellStyle name="适中 5 2 3 3" xfId="39357"/>
    <cellStyle name="注释 2 2 3 2 3 2 2 4" xfId="39358"/>
    <cellStyle name="适中 5 2 3 3 2" xfId="39359"/>
    <cellStyle name="适中 5 2 3 3 2 2" xfId="39360"/>
    <cellStyle name="适中 5 2 3 3 3" xfId="39361"/>
    <cellStyle name="适中 5 2 3 4" xfId="39362"/>
    <cellStyle name="适中 5 2 3 4 2" xfId="39363"/>
    <cellStyle name="适中 5 2 3 5" xfId="39364"/>
    <cellStyle name="适中 5 2 3 6" xfId="39365"/>
    <cellStyle name="适中 5 2 4 2" xfId="39366"/>
    <cellStyle name="适中 5 2 4 2 2" xfId="39367"/>
    <cellStyle name="适中 5 2 4 2 3" xfId="39368"/>
    <cellStyle name="适中 5 2 4 3" xfId="39369"/>
    <cellStyle name="注释 2 2 3 2 3 3 2 4" xfId="39370"/>
    <cellStyle name="适中 5 2 4 3 2" xfId="39371"/>
    <cellStyle name="适中 5 2 4 4" xfId="39372"/>
    <cellStyle name="适中 5 2 4 5" xfId="39373"/>
    <cellStyle name="适中 5 2 5" xfId="39374"/>
    <cellStyle name="适中 5 2 5 2" xfId="39375"/>
    <cellStyle name="适中 5 2 5 2 2" xfId="39376"/>
    <cellStyle name="适中 5 2 5 3" xfId="39377"/>
    <cellStyle name="适中 5 2 5 4" xfId="39378"/>
    <cellStyle name="适中 5 2 6" xfId="39379"/>
    <cellStyle name="适中 5 2 6 2" xfId="39380"/>
    <cellStyle name="适中 5 2 7" xfId="39381"/>
    <cellStyle name="适中 5 2 8" xfId="39382"/>
    <cellStyle name="适中 5 3" xfId="39383"/>
    <cellStyle name="适中 5 3 2" xfId="39384"/>
    <cellStyle name="适中 5 3 3" xfId="39385"/>
    <cellStyle name="适中 5 3 3 2 2" xfId="39386"/>
    <cellStyle name="适中 5 3 3 3" xfId="39387"/>
    <cellStyle name="适中 5 3 3 4" xfId="39388"/>
    <cellStyle name="适中 5 3 4" xfId="39389"/>
    <cellStyle name="适中 5 3 4 2" xfId="39390"/>
    <cellStyle name="适中 5 3 5" xfId="39391"/>
    <cellStyle name="适中 5 3 6" xfId="39392"/>
    <cellStyle name="适中 5 4" xfId="39393"/>
    <cellStyle name="输入 11" xfId="39394"/>
    <cellStyle name="适中 5 4 2" xfId="39395"/>
    <cellStyle name="适中 5 4 2 2 3" xfId="39396"/>
    <cellStyle name="适中 5 4 2 3 2" xfId="39397"/>
    <cellStyle name="适中 5 4 2 5" xfId="39398"/>
    <cellStyle name="输入 12" xfId="39399"/>
    <cellStyle name="适中 5 4 3" xfId="39400"/>
    <cellStyle name="注释 2 2 3 3 2 2 2 2" xfId="39401"/>
    <cellStyle name="适中 5 4 4" xfId="39402"/>
    <cellStyle name="适中 5 4 4 2" xfId="39403"/>
    <cellStyle name="适中 5 4 5" xfId="39404"/>
    <cellStyle name="适中 5 4 6" xfId="39405"/>
    <cellStyle name="适中 5 5 2" xfId="39406"/>
    <cellStyle name="适中 5 5 3" xfId="39407"/>
    <cellStyle name="适中 5 5 4" xfId="39408"/>
    <cellStyle name="适中 5 5 5" xfId="39409"/>
    <cellStyle name="适中 5 6 3" xfId="39410"/>
    <cellStyle name="适中 5 6 4" xfId="39411"/>
    <cellStyle name="输入 3 2 2 2 4 2" xfId="39412"/>
    <cellStyle name="适中 5 7" xfId="39413"/>
    <cellStyle name="适中 5 7 2" xfId="39414"/>
    <cellStyle name="适中 5 8" xfId="39415"/>
    <cellStyle name="适中 5 9" xfId="39416"/>
    <cellStyle name="适中 6 2 2" xfId="39417"/>
    <cellStyle name="适中 6 2 2 2" xfId="39418"/>
    <cellStyle name="适中 6 2 2 2 2" xfId="39419"/>
    <cellStyle name="适中 6 2 2 2 3" xfId="39420"/>
    <cellStyle name="适中 6 2 2 3" xfId="39421"/>
    <cellStyle name="适中 6 2 2 3 2" xfId="39422"/>
    <cellStyle name="适中 6 2 2 4" xfId="39423"/>
    <cellStyle name="适中 6 2 2 5" xfId="39424"/>
    <cellStyle name="适中 6 2 3" xfId="39425"/>
    <cellStyle name="适中 6 2 3 2" xfId="39426"/>
    <cellStyle name="适中 6 2 3 2 2" xfId="39427"/>
    <cellStyle name="适中 6 2 3 3" xfId="39428"/>
    <cellStyle name="适中 6 2 3 4" xfId="39429"/>
    <cellStyle name="适中 6 2 4" xfId="39430"/>
    <cellStyle name="适中 6 2 4 2" xfId="39431"/>
    <cellStyle name="适中 6 2 6" xfId="39432"/>
    <cellStyle name="适中 6 3 2" xfId="39433"/>
    <cellStyle name="适中 6 3 2 5" xfId="39434"/>
    <cellStyle name="适中 6 3 3" xfId="39435"/>
    <cellStyle name="适中 6 3 4" xfId="39436"/>
    <cellStyle name="适中 6 3 5" xfId="39437"/>
    <cellStyle name="适中 6 3 6" xfId="39438"/>
    <cellStyle name="适中 6 4" xfId="39439"/>
    <cellStyle name="适中 6 4 2" xfId="39440"/>
    <cellStyle name="适中 6 4 3" xfId="39441"/>
    <cellStyle name="适中 6 4 5" xfId="39442"/>
    <cellStyle name="适中 6 5" xfId="39443"/>
    <cellStyle name="适中 6 5 2" xfId="39444"/>
    <cellStyle name="适中 6 5 3" xfId="39445"/>
    <cellStyle name="适中 6 5 4" xfId="39446"/>
    <cellStyle name="适中 6 6" xfId="39447"/>
    <cellStyle name="适中 6 6 2" xfId="39448"/>
    <cellStyle name="适中 6 7" xfId="39449"/>
    <cellStyle name="适中 6 8" xfId="39450"/>
    <cellStyle name="适中 7 2" xfId="39451"/>
    <cellStyle name="适中 7 2 2" xfId="39452"/>
    <cellStyle name="适中 7 2 2 2" xfId="39453"/>
    <cellStyle name="适中 7 2 2 3" xfId="39454"/>
    <cellStyle name="适中 7 2 3" xfId="39455"/>
    <cellStyle name="适中 7 2 3 2" xfId="39456"/>
    <cellStyle name="适中 7 2 4" xfId="39457"/>
    <cellStyle name="适中 7 2 5" xfId="39458"/>
    <cellStyle name="适中 7 3" xfId="39459"/>
    <cellStyle name="适中 7 4" xfId="39460"/>
    <cellStyle name="适中 7 5" xfId="39461"/>
    <cellStyle name="适中 7 6" xfId="39462"/>
    <cellStyle name="适中 9" xfId="39463"/>
    <cellStyle name="适中 9 2" xfId="39464"/>
    <cellStyle name="输出 2" xfId="39465"/>
    <cellStyle name="输出 2 10" xfId="39466"/>
    <cellStyle name="输出 2 10 2" xfId="39467"/>
    <cellStyle name="输出 2 10 2 2 2" xfId="39468"/>
    <cellStyle name="输出 2 2 2 8 3" xfId="39469"/>
    <cellStyle name="输出 2 10 2 2 2 2" xfId="39470"/>
    <cellStyle name="输出 2 2 2 8 3 2" xfId="39471"/>
    <cellStyle name="输出 2 10 2 3" xfId="39472"/>
    <cellStyle name="输出 2 10 2 4" xfId="39473"/>
    <cellStyle name="输出 2 10 2 5" xfId="39474"/>
    <cellStyle name="输出 2 10 3" xfId="39475"/>
    <cellStyle name="输出 2 10 3 2" xfId="39476"/>
    <cellStyle name="输出 2 10 3 2 2" xfId="39477"/>
    <cellStyle name="输出 2 2 3 8 3" xfId="39478"/>
    <cellStyle name="输出 2 10 4 2" xfId="39479"/>
    <cellStyle name="输出 2 10 5" xfId="39480"/>
    <cellStyle name="输出 2 10 6" xfId="39481"/>
    <cellStyle name="输出 2 11 2" xfId="39482"/>
    <cellStyle name="输出 2 11 2 2" xfId="39483"/>
    <cellStyle name="输出 2 11 2 2 2" xfId="39484"/>
    <cellStyle name="输出 2 3 2 8 3" xfId="39485"/>
    <cellStyle name="输出 2 11 2 2 2 2" xfId="39486"/>
    <cellStyle name="输出 2 3 2 8 3 2" xfId="39487"/>
    <cellStyle name="输出 2 11 2 2 3" xfId="39488"/>
    <cellStyle name="输出 2 3 2 8 4" xfId="39489"/>
    <cellStyle name="输出 2 11 2 3" xfId="39490"/>
    <cellStyle name="输出 2 11 2 4" xfId="39491"/>
    <cellStyle name="输出 2 11 2 5" xfId="39492"/>
    <cellStyle name="输出 2 11 3" xfId="39493"/>
    <cellStyle name="输出 2 11 3 2" xfId="39494"/>
    <cellStyle name="输出 2 11 3 2 2" xfId="39495"/>
    <cellStyle name="输出 2 11 3 4" xfId="39496"/>
    <cellStyle name="输出 2 11 4" xfId="39497"/>
    <cellStyle name="输入 4 4 2 2 3" xfId="39498"/>
    <cellStyle name="输出 2 11 4 2" xfId="39499"/>
    <cellStyle name="输出 2 11 5" xfId="39500"/>
    <cellStyle name="输出 2 11 6" xfId="39501"/>
    <cellStyle name="输出 2 12" xfId="39502"/>
    <cellStyle name="输出 2 12 2" xfId="39503"/>
    <cellStyle name="输出 2 12 2 2" xfId="39504"/>
    <cellStyle name="输出 2 12 2 2 2" xfId="39505"/>
    <cellStyle name="输出 2 12 2 3" xfId="39506"/>
    <cellStyle name="输出 2 12 2 4" xfId="39507"/>
    <cellStyle name="输出 2 12 5" xfId="39508"/>
    <cellStyle name="输出 2 13" xfId="39509"/>
    <cellStyle name="输出 2 13 2 2" xfId="39510"/>
    <cellStyle name="输出 2 13 2 2 2" xfId="39511"/>
    <cellStyle name="输出 2 13 2 4" xfId="39512"/>
    <cellStyle name="输出 2 13 3" xfId="39513"/>
    <cellStyle name="输出 2 13 4" xfId="39514"/>
    <cellStyle name="输出 2 13 5" xfId="39515"/>
    <cellStyle name="输出 2 14" xfId="39516"/>
    <cellStyle name="输出 2 14 2" xfId="39517"/>
    <cellStyle name="输出 2 14 2 2" xfId="39518"/>
    <cellStyle name="输出 2 14 2 2 2" xfId="39519"/>
    <cellStyle name="输出 2 14 2 4" xfId="39520"/>
    <cellStyle name="输出 2 14 3" xfId="39521"/>
    <cellStyle name="输出 2 14 3 2" xfId="39522"/>
    <cellStyle name="输出 2 14 4" xfId="39523"/>
    <cellStyle name="输出 2 14 5" xfId="39524"/>
    <cellStyle name="输出 2 15" xfId="39525"/>
    <cellStyle name="输出 2 15 2" xfId="39526"/>
    <cellStyle name="输出 2 15 2 2" xfId="39527"/>
    <cellStyle name="输出 2 15 2 2 2" xfId="39528"/>
    <cellStyle name="输出 2 15 2 2 3" xfId="39529"/>
    <cellStyle name="输出 2 15 2 2 4" xfId="39530"/>
    <cellStyle name="输出 2 15 2 3 2" xfId="39531"/>
    <cellStyle name="输出 2 15 2 4" xfId="39532"/>
    <cellStyle name="输出 2 15 2 5" xfId="39533"/>
    <cellStyle name="输出 2 15 3 2 2" xfId="39534"/>
    <cellStyle name="输出 2 15 3 4" xfId="39535"/>
    <cellStyle name="输出 2 15 4 2" xfId="39536"/>
    <cellStyle name="输出 2 16" xfId="39537"/>
    <cellStyle name="输出 2 16 2" xfId="39538"/>
    <cellStyle name="输出 2 16 2 2" xfId="39539"/>
    <cellStyle name="注释 4 10" xfId="39540"/>
    <cellStyle name="输出 2 17" xfId="39541"/>
    <cellStyle name="注释 4 11" xfId="39542"/>
    <cellStyle name="输出 2 18" xfId="39543"/>
    <cellStyle name="输出 2 19" xfId="39544"/>
    <cellStyle name="输出 2 2" xfId="39545"/>
    <cellStyle name="输出 2 2 10" xfId="39546"/>
    <cellStyle name="输出 2 2 10 2" xfId="39547"/>
    <cellStyle name="输出 2 2 10 2 2" xfId="39548"/>
    <cellStyle name="输出 2 2 10 2 3" xfId="39549"/>
    <cellStyle name="输出 2 2 5 4 2 2 2" xfId="39550"/>
    <cellStyle name="输出 2 2 10 2 4" xfId="39551"/>
    <cellStyle name="输出 2 2 11" xfId="39552"/>
    <cellStyle name="输出 2 2 11 2 2 4" xfId="39553"/>
    <cellStyle name="输出 2 2 2" xfId="39554"/>
    <cellStyle name="输出 2 2 2 10" xfId="39555"/>
    <cellStyle name="输出 2 2 2 11" xfId="39556"/>
    <cellStyle name="输出 2 2 2 12" xfId="39557"/>
    <cellStyle name="输出 2 2 2 13" xfId="39558"/>
    <cellStyle name="输出 2 2 2 2" xfId="39559"/>
    <cellStyle name="输出 2 2 2 2 10 2" xfId="39560"/>
    <cellStyle name="输出 2 2 2 2 10 4" xfId="39561"/>
    <cellStyle name="输出 2 2 2 2 11" xfId="39562"/>
    <cellStyle name="输出 2 2 2 2 12" xfId="39563"/>
    <cellStyle name="输出 2 2 2 2 12 2" xfId="39564"/>
    <cellStyle name="输出 2 2 2 2 14" xfId="39565"/>
    <cellStyle name="输出 2 2 2 2 2" xfId="39566"/>
    <cellStyle name="输出 2 2 2 2 2 2" xfId="39567"/>
    <cellStyle name="输出 2 2 2 2 2 2 2 4" xfId="39568"/>
    <cellStyle name="输出 2 2 2 2 2 2 4" xfId="39569"/>
    <cellStyle name="输出 2 2 2 2 2 2 5" xfId="39570"/>
    <cellStyle name="输出 2 2 2 2 2 3" xfId="39571"/>
    <cellStyle name="输出 2 2 2 2 2 3 2" xfId="39572"/>
    <cellStyle name="输出 2 2 2 2 2 3 2 2" xfId="39573"/>
    <cellStyle name="输出 2 2 2 2 2 3 2 2 2" xfId="39574"/>
    <cellStyle name="输出 2 2 2 2 2 3 2 3" xfId="39575"/>
    <cellStyle name="输出 2 2 2 2 2 3 2 4" xfId="39576"/>
    <cellStyle name="输出 2 2 2 2 2 3 3" xfId="39577"/>
    <cellStyle name="输出 2 2 2 2 2 3 4" xfId="39578"/>
    <cellStyle name="输出 2 2 2 2 2 3 5" xfId="39579"/>
    <cellStyle name="输出 2 2 2 2 2 4" xfId="39580"/>
    <cellStyle name="输出 2 2 2 2 2 4 2" xfId="39581"/>
    <cellStyle name="输出 2 2 2 2 2 4 2 2" xfId="39582"/>
    <cellStyle name="输出 2 2 2 2 2 4 3" xfId="39583"/>
    <cellStyle name="输出 2 2 2 2 2 5" xfId="39584"/>
    <cellStyle name="输出 2 2 2 2 2 5 2" xfId="39585"/>
    <cellStyle name="输出 2 2 2 2 2 6" xfId="39586"/>
    <cellStyle name="输出 2 2 2 2 2 6 2" xfId="39587"/>
    <cellStyle name="输出 2 2 2 2 2 7" xfId="39588"/>
    <cellStyle name="输出 2 2 2 2 2 8" xfId="39589"/>
    <cellStyle name="输出 2 2 2 2 3" xfId="39590"/>
    <cellStyle name="输出 2 2 2 2 3 2" xfId="39591"/>
    <cellStyle name="输出 2 2 2 2 3 2 5" xfId="39592"/>
    <cellStyle name="输出 2 2 2 2 3 3" xfId="39593"/>
    <cellStyle name="输出 2 2 2 2 3 3 2" xfId="39594"/>
    <cellStyle name="输出 2 2 2 2 3 3 2 2" xfId="39595"/>
    <cellStyle name="注释 2 2 3 6 2 4" xfId="39596"/>
    <cellStyle name="输出 2 2 2 2 3 3 2 2 2" xfId="39597"/>
    <cellStyle name="输出 2 2 2 2 3 3 2 3" xfId="39598"/>
    <cellStyle name="输出 2 2 2 2 3 3 2 4" xfId="39599"/>
    <cellStyle name="输出 2 2 2 2 3 3 3 2" xfId="39600"/>
    <cellStyle name="输出 2 2 2 2 3 3 4" xfId="39601"/>
    <cellStyle name="输出 2 2 2 2 3 3 5" xfId="39602"/>
    <cellStyle name="输出 2 2 2 2 3 4 2" xfId="39603"/>
    <cellStyle name="输出 2 2 2 2 3 4 2 2" xfId="39604"/>
    <cellStyle name="输出 2 2 2 2 3 4 3" xfId="39605"/>
    <cellStyle name="输出 2 2 2 2 3 5" xfId="39606"/>
    <cellStyle name="输出 2 2 2 2 3 5 2" xfId="39607"/>
    <cellStyle name="输出 2 2 2 2 3 6" xfId="39608"/>
    <cellStyle name="输出 2 2 2 2 3 6 2" xfId="39609"/>
    <cellStyle name="输出 2 2 2 2 4" xfId="39610"/>
    <cellStyle name="输出 2 2 2 2 4 2" xfId="39611"/>
    <cellStyle name="输出 2 2 2 2 4 2 2" xfId="39612"/>
    <cellStyle name="输出 2 2 2 2 4 2 2 2" xfId="39613"/>
    <cellStyle name="注释 2 3 2 6 2 4" xfId="39614"/>
    <cellStyle name="输出 2 2 2 2 4 2 2 2 2" xfId="39615"/>
    <cellStyle name="输出 2 2 2 2 4 2 2 3" xfId="39616"/>
    <cellStyle name="输出 2 2 2 2 4 2 2 4" xfId="39617"/>
    <cellStyle name="输出 2 2 2 2 4 2 3 2" xfId="39618"/>
    <cellStyle name="输出 2 2 2 2 4 2 4" xfId="39619"/>
    <cellStyle name="输出 2 2 2 2 4 2 5" xfId="39620"/>
    <cellStyle name="输出 2 2 2 2 4 3" xfId="39621"/>
    <cellStyle name="输出 2 2 2 2 4 3 2" xfId="39622"/>
    <cellStyle name="输出 2 2 2 2 4 3 2 2" xfId="39623"/>
    <cellStyle name="注释 2 3 3 6 2 4" xfId="39624"/>
    <cellStyle name="输出 2 2 2 2 4 3 2 2 2" xfId="39625"/>
    <cellStyle name="输出 2 2 2 2 4 3 2 3" xfId="39626"/>
    <cellStyle name="输出 2 2 2 2 4 3 2 4" xfId="39627"/>
    <cellStyle name="输出 2 2 2 2 4 3 3" xfId="39628"/>
    <cellStyle name="输出 2 2 2 2 4 3 3 2" xfId="39629"/>
    <cellStyle name="输出 2 2 2 2 4 3 4" xfId="39630"/>
    <cellStyle name="输出 2 2 2 2 4 3 5" xfId="39631"/>
    <cellStyle name="输出 2 2 2 2 4 4" xfId="39632"/>
    <cellStyle name="输出 2 2 2 2 4 5" xfId="39633"/>
    <cellStyle name="输出 2 2 2 2 4 5 2" xfId="39634"/>
    <cellStyle name="输出 2 2 2 2 4 6" xfId="39635"/>
    <cellStyle name="输出 2 2 2 2 5" xfId="39636"/>
    <cellStyle name="输出 2 2 2 2 5 2" xfId="39637"/>
    <cellStyle name="输出 2 2 2 2 5 3" xfId="39638"/>
    <cellStyle name="输出 2 2 2 2 5 4" xfId="39639"/>
    <cellStyle name="输出 2 2 2 2 5 4 2" xfId="39640"/>
    <cellStyle name="输出 2 2 2 2 5 5" xfId="39641"/>
    <cellStyle name="输出 2 2 2 2 5 6" xfId="39642"/>
    <cellStyle name="输出 2 8 3 2 2 2" xfId="39643"/>
    <cellStyle name="输出 2 2 2 2 6" xfId="39644"/>
    <cellStyle name="输出 2 2 2 2 8 2" xfId="39645"/>
    <cellStyle name="输出 2 2 2 3 2" xfId="39646"/>
    <cellStyle name="输出 2 2 2 3 2 2" xfId="39647"/>
    <cellStyle name="输出 2 2 2 3 2 2 2" xfId="39648"/>
    <cellStyle name="输出 2 2 2 3 2 2 2 2" xfId="39649"/>
    <cellStyle name="输出 2 2 2 3 2 2 3" xfId="39650"/>
    <cellStyle name="输出 2 2 2 3 2 2 4" xfId="39651"/>
    <cellStyle name="输出 2 2 2 3 2 3" xfId="39652"/>
    <cellStyle name="注释 2 5 2 4 2 2 2 2" xfId="39653"/>
    <cellStyle name="输出 2 2 2 3 2 3 2" xfId="39654"/>
    <cellStyle name="输出 2 2 2 3 3 3 2" xfId="39655"/>
    <cellStyle name="输出 2 2 2 3 4 2 2" xfId="39656"/>
    <cellStyle name="输出 2 2 2 3 4 3" xfId="39657"/>
    <cellStyle name="输出 2 2 2 3 5 2" xfId="39658"/>
    <cellStyle name="输出 2 2 2 3 6 2" xfId="39659"/>
    <cellStyle name="输出 2 2 2 3 8" xfId="39660"/>
    <cellStyle name="输出 2 2 2 4 2 2 2" xfId="39661"/>
    <cellStyle name="输出 2 2 2 4 2 2 3" xfId="39662"/>
    <cellStyle name="输出 2 2 2 4 2 2 4" xfId="39663"/>
    <cellStyle name="输出 2 2 2 4 2 3" xfId="39664"/>
    <cellStyle name="输出 2 2 2 4 2 3 2" xfId="39665"/>
    <cellStyle name="输出 2 2 2 4 3 3" xfId="39666"/>
    <cellStyle name="输出 2 2 2 4 4 2" xfId="39667"/>
    <cellStyle name="输出 2 2 2 4 5" xfId="39668"/>
    <cellStyle name="输出 2 2 2 4 5 2" xfId="39669"/>
    <cellStyle name="输出 2 2 2 4 7" xfId="39670"/>
    <cellStyle name="输出 2 2 2 5 2 2" xfId="39671"/>
    <cellStyle name="输出 2 2 2 5 2 2 2" xfId="39672"/>
    <cellStyle name="输出 2 2 2 5 2 2 3" xfId="39673"/>
    <cellStyle name="输出 2 2 2 5 2 2 4" xfId="39674"/>
    <cellStyle name="输出 2 2 2 5 2 3" xfId="39675"/>
    <cellStyle name="输出 2 2 2 5 2 3 2" xfId="39676"/>
    <cellStyle name="输出 2 2 2 5 3 2" xfId="39677"/>
    <cellStyle name="输出 2 2 2 5 3 3" xfId="39678"/>
    <cellStyle name="输出 2 2 2 5 4" xfId="39679"/>
    <cellStyle name="输出 2 2 2 5 4 2" xfId="39680"/>
    <cellStyle name="输出 2 2 2 5 5" xfId="39681"/>
    <cellStyle name="输出 2 2 2 5 5 2" xfId="39682"/>
    <cellStyle name="输出 2 2 2 5 7" xfId="39683"/>
    <cellStyle name="输出 2 2 2 6 2" xfId="39684"/>
    <cellStyle name="输出 2 2 2 6 2 2" xfId="39685"/>
    <cellStyle name="输出 2 2 2 6 2 2 2" xfId="39686"/>
    <cellStyle name="输出 2 2 2 6 2 3" xfId="39687"/>
    <cellStyle name="输出 2 2 2 6 3 2" xfId="39688"/>
    <cellStyle name="输出 2 2 2 6 4" xfId="39689"/>
    <cellStyle name="输出 2 2 2 6 5" xfId="39690"/>
    <cellStyle name="输出 2 2 2 7 2" xfId="39691"/>
    <cellStyle name="输出 2 2 2 7 2 2" xfId="39692"/>
    <cellStyle name="输出 2 2 2 7 2 2 2" xfId="39693"/>
    <cellStyle name="输出 2 2 2 7 2 3" xfId="39694"/>
    <cellStyle name="输出 2 2 2 7 3" xfId="39695"/>
    <cellStyle name="输出 2 2 2 7 3 2" xfId="39696"/>
    <cellStyle name="输出 2 2 2 7 5" xfId="39697"/>
    <cellStyle name="输出 2 2 2 8 2" xfId="39698"/>
    <cellStyle name="输出 2 2 2 8 2 2" xfId="39699"/>
    <cellStyle name="输出 2 2 2 8 2 3" xfId="39700"/>
    <cellStyle name="输出 2 2 2 8 2 4" xfId="39701"/>
    <cellStyle name="输出 2 2 3" xfId="39702"/>
    <cellStyle name="输出 2 2 3 11" xfId="39703"/>
    <cellStyle name="输出 2 2 3 12" xfId="39704"/>
    <cellStyle name="输出 2 2 3 2 10" xfId="39705"/>
    <cellStyle name="输出 2 2 3 2 11" xfId="39706"/>
    <cellStyle name="输出 2 2 3 2 2 2 2 3" xfId="39707"/>
    <cellStyle name="输出 2 2 3 2 2 2 2 4" xfId="39708"/>
    <cellStyle name="输出 2 2 3 2 2 2 3" xfId="39709"/>
    <cellStyle name="输出 2 2 3 2 2 2 3 2" xfId="39710"/>
    <cellStyle name="输出 2 2 3 2 2 2 4" xfId="39711"/>
    <cellStyle name="输出 2 2 3 2 2 2 5" xfId="39712"/>
    <cellStyle name="输出 2 2 3 2 2 3 2" xfId="39713"/>
    <cellStyle name="输出 2 2 3 2 2 3 2 3" xfId="39714"/>
    <cellStyle name="输出 2 2 3 2 2 3 2 4" xfId="39715"/>
    <cellStyle name="输出 2 2 3 2 2 3 3" xfId="39716"/>
    <cellStyle name="输出 2 2 3 2 2 3 3 2" xfId="39717"/>
    <cellStyle name="输出 2 2 3 2 2 3 4" xfId="39718"/>
    <cellStyle name="输出 2 2 3 2 2 4 2" xfId="39719"/>
    <cellStyle name="输出 2 2 3 2 2 4 3" xfId="39720"/>
    <cellStyle name="输出 2 2 3 2 2 5" xfId="39721"/>
    <cellStyle name="输出 2 2 3 2 2 5 2" xfId="39722"/>
    <cellStyle name="输出 2 2 3 2 2 6" xfId="39723"/>
    <cellStyle name="输出 2 2 3 2 2 7" xfId="39724"/>
    <cellStyle name="输出 2 2 3 2 3 2 2" xfId="39725"/>
    <cellStyle name="输出 2 2 3 2 3 2 2 2 2" xfId="39726"/>
    <cellStyle name="输出 2 2 3 2 3 2 2 3" xfId="39727"/>
    <cellStyle name="输出 2 2 3 2 3 2 2 4" xfId="39728"/>
    <cellStyle name="输出 2 2 3 2 3 2 3 2" xfId="39729"/>
    <cellStyle name="输出 2 2 3 2 3 2 5" xfId="39730"/>
    <cellStyle name="输出 2 2 3 2 3 3" xfId="39731"/>
    <cellStyle name="输出 2 2 3 2 3 3 2" xfId="39732"/>
    <cellStyle name="输出 2 2 3 2 3 3 2 2" xfId="39733"/>
    <cellStyle name="输出 2 2 3 2 3 3 2 3" xfId="39734"/>
    <cellStyle name="输出 2 2 3 2 3 3 3 2" xfId="39735"/>
    <cellStyle name="输出 2 2 3 2 3 3 4" xfId="39736"/>
    <cellStyle name="输出 2 2 3 2 3 3 5" xfId="39737"/>
    <cellStyle name="输出 2 2 3 2 3 4" xfId="39738"/>
    <cellStyle name="输出 2 2 3 2 3 4 2" xfId="39739"/>
    <cellStyle name="输出 2 2 3 2 3 4 3" xfId="39740"/>
    <cellStyle name="输出 2 2 3 2 3 5" xfId="39741"/>
    <cellStyle name="输出 2 2 3 2 3 5 2" xfId="39742"/>
    <cellStyle name="输出 2 2 3 2 3 6" xfId="39743"/>
    <cellStyle name="输出 2 2 3 2 4 2" xfId="39744"/>
    <cellStyle name="输出 2 2 3 2 4 2 2" xfId="39745"/>
    <cellStyle name="输出 2 2 3 2 4 2 2 2" xfId="39746"/>
    <cellStyle name="输出 2 2 3 2 4 2 2 2 2" xfId="39747"/>
    <cellStyle name="输出 2 2 3 2 4 2 2 3" xfId="39748"/>
    <cellStyle name="输出 2 2 3 2 4 2 2 4" xfId="39749"/>
    <cellStyle name="输出 2 2 3 2 4 2 3 2" xfId="39750"/>
    <cellStyle name="输出 2 2 3 2 4 2 4" xfId="39751"/>
    <cellStyle name="输出 2 2 3 2 4 2 5" xfId="39752"/>
    <cellStyle name="输出 2 2 3 2 4 3" xfId="39753"/>
    <cellStyle name="输出 2 2 3 2 4 3 2" xfId="39754"/>
    <cellStyle name="输出 2 2 3 2 4 3 2 2" xfId="39755"/>
    <cellStyle name="输出 2 2 3 2 4 3 2 3" xfId="39756"/>
    <cellStyle name="输出 2 2 3 2 4 3 3" xfId="39757"/>
    <cellStyle name="输出 2 2 3 2 4 3 3 2" xfId="39758"/>
    <cellStyle name="输出 2 2 3 2 4 3 4" xfId="39759"/>
    <cellStyle name="输出 2 2 3 2 4 3 5" xfId="39760"/>
    <cellStyle name="输出 2 2 3 2 4 4" xfId="39761"/>
    <cellStyle name="输出 2 2 3 2 4 4 2" xfId="39762"/>
    <cellStyle name="输出 2 2 3 2 4 4 2 2" xfId="39763"/>
    <cellStyle name="输出 2 2 3 2 4 4 3" xfId="39764"/>
    <cellStyle name="输出 2 2 3 2 4 4 4" xfId="39765"/>
    <cellStyle name="输出 2 2 3 2 4 5" xfId="39766"/>
    <cellStyle name="输出 2 2 3 2 4 5 2" xfId="39767"/>
    <cellStyle name="输出 2 2 3 2 4 6" xfId="39768"/>
    <cellStyle name="注释 2 2 3 2 2 3 3 2" xfId="39769"/>
    <cellStyle name="输出 2 2 3 2 4 7" xfId="39770"/>
    <cellStyle name="输出 2 2 3 2 5 2" xfId="39771"/>
    <cellStyle name="输出 2 2 3 2 5 2 2" xfId="39772"/>
    <cellStyle name="输出 2 2 3 2 5 2 2 2" xfId="39773"/>
    <cellStyle name="输出 2 2 3 2 5 2 3" xfId="39774"/>
    <cellStyle name="输出 2 2 3 2 5 2 4" xfId="39775"/>
    <cellStyle name="输出 2 2 3 2 5 3" xfId="39776"/>
    <cellStyle name="输出 2 2 3 2 5 3 2" xfId="39777"/>
    <cellStyle name="输出 2 2 3 2 5 4" xfId="39778"/>
    <cellStyle name="输出 2 2 3 2 5 5" xfId="39779"/>
    <cellStyle name="输出 2 2 3 2 6" xfId="39780"/>
    <cellStyle name="输出 2 2 3 2 6 2" xfId="39781"/>
    <cellStyle name="输出 2 2 3 2 6 2 2" xfId="39782"/>
    <cellStyle name="输入 2 2 2 2 2 3 2 3" xfId="39783"/>
    <cellStyle name="输出 2 2 3 2 6 2 2 2" xfId="39784"/>
    <cellStyle name="输出 2 2 3 2 6 2 3" xfId="39785"/>
    <cellStyle name="输出 2 2 3 2 6 2 4" xfId="39786"/>
    <cellStyle name="输出 2 2 3 2 6 3 2" xfId="39787"/>
    <cellStyle name="输出 2 2 3 2 6 4" xfId="39788"/>
    <cellStyle name="输出 2 2 3 2 6 5" xfId="39789"/>
    <cellStyle name="输出 2 2 3 2 7 3" xfId="39790"/>
    <cellStyle name="输出 2 2 3 2 7 4" xfId="39791"/>
    <cellStyle name="输出 2 2 3 2 9 2" xfId="39792"/>
    <cellStyle name="输出 2 2 3 3 2 2 2 2" xfId="39793"/>
    <cellStyle name="输出 2 2 3 3 2 2 3" xfId="39794"/>
    <cellStyle name="输出 2 2 3 3 2 2 4" xfId="39795"/>
    <cellStyle name="输出 2 2 3 3 2 3 2" xfId="39796"/>
    <cellStyle name="输出 2 2 3 3 3 2 2" xfId="39797"/>
    <cellStyle name="输出 2 2 3 3 3 3" xfId="39798"/>
    <cellStyle name="输出 2 2 3 3 4 2" xfId="39799"/>
    <cellStyle name="输出 2 2 3 3 5" xfId="39800"/>
    <cellStyle name="输出 2 2 3 3 5 2" xfId="39801"/>
    <cellStyle name="输出 2 2 3 3 6" xfId="39802"/>
    <cellStyle name="输出 2 2 3 4 2 3" xfId="39803"/>
    <cellStyle name="输出 2 2 3 4 3 2" xfId="39804"/>
    <cellStyle name="输出 2 2 3 4 3 2 2" xfId="39805"/>
    <cellStyle name="输出 2 2 3 4 3 3" xfId="39806"/>
    <cellStyle name="输出 2 2 3 4 4" xfId="39807"/>
    <cellStyle name="输出 2 2 3 4 4 2" xfId="39808"/>
    <cellStyle name="输出 2 2 3 4 5" xfId="39809"/>
    <cellStyle name="输出 2 2 3 5 2 2 2" xfId="39810"/>
    <cellStyle name="输出 2 2 3 5 2 3" xfId="39811"/>
    <cellStyle name="输出 2 2 3 5 3 2" xfId="39812"/>
    <cellStyle name="输出 2 2 3 5 4" xfId="39813"/>
    <cellStyle name="输出 2 2 3 5 5" xfId="39814"/>
    <cellStyle name="注释 2 3 3 4 2 2 4" xfId="39815"/>
    <cellStyle name="输出 2 2 3 6" xfId="39816"/>
    <cellStyle name="输出 2 2 3 6 2" xfId="39817"/>
    <cellStyle name="输出 2 2 3 6 2 2" xfId="39818"/>
    <cellStyle name="输出 2 2 3 6 2 3" xfId="39819"/>
    <cellStyle name="输出 2 2 3 6 3" xfId="39820"/>
    <cellStyle name="输出 2 2 3 6 3 2" xfId="39821"/>
    <cellStyle name="输出 2 2 3 6 4" xfId="39822"/>
    <cellStyle name="输出 2 2 3 6 5" xfId="39823"/>
    <cellStyle name="输出 2 2 3 7 2 2" xfId="39824"/>
    <cellStyle name="输出 2 2 3 7 2 2 2" xfId="39825"/>
    <cellStyle name="输出 2 2 3 7 2 3" xfId="39826"/>
    <cellStyle name="输出 2 2 3 7 3" xfId="39827"/>
    <cellStyle name="输出 2 2 3 7 3 2" xfId="39828"/>
    <cellStyle name="输出 2 2 3 7 4" xfId="39829"/>
    <cellStyle name="输出 2 2 3 7 5" xfId="39830"/>
    <cellStyle name="输出 2 2 3 8 2" xfId="39831"/>
    <cellStyle name="输出 2 2 3 8 2 2" xfId="39832"/>
    <cellStyle name="输出 2 2 4" xfId="39833"/>
    <cellStyle name="输出 2 2 4 10 2" xfId="39834"/>
    <cellStyle name="输出 2 2 4 11" xfId="39835"/>
    <cellStyle name="输出 2 2 4 12" xfId="39836"/>
    <cellStyle name="输出 2 2 4 2" xfId="39837"/>
    <cellStyle name="输出 2 2 4 2 10" xfId="39838"/>
    <cellStyle name="输出 2 2 4 2 11" xfId="39839"/>
    <cellStyle name="输出 2 2 4 2 2 2" xfId="39840"/>
    <cellStyle name="输出 2 2 4 2 2 2 2" xfId="39841"/>
    <cellStyle name="输出 2 2 4 2 2 2 2 2" xfId="39842"/>
    <cellStyle name="输出 2 2 4 2 2 2 2 2 2" xfId="39843"/>
    <cellStyle name="输出 2 2 4 2 2 2 2 3" xfId="39844"/>
    <cellStyle name="输出 2 2 4 2 2 2 2 4" xfId="39845"/>
    <cellStyle name="输出 2 2 4 2 2 2 3" xfId="39846"/>
    <cellStyle name="输出 2 2 4 2 2 2 3 2" xfId="39847"/>
    <cellStyle name="输出 2 2 4 2 2 2 4" xfId="39848"/>
    <cellStyle name="输出 2 2 4 2 2 2 5" xfId="39849"/>
    <cellStyle name="输出 2 2 4 2 2 3" xfId="39850"/>
    <cellStyle name="输出 2 2 4 2 2 3 2 3" xfId="39851"/>
    <cellStyle name="输出 2 2 4 2 2 3 2 4" xfId="39852"/>
    <cellStyle name="输出 2 2 4 2 2 3 3 2" xfId="39853"/>
    <cellStyle name="输出 2 2 4 2 2 4" xfId="39854"/>
    <cellStyle name="输出 2 2 4 2 2 5" xfId="39855"/>
    <cellStyle name="输出 2 2 4 2 2 6" xfId="39856"/>
    <cellStyle name="输出 2 2 4 2 2 7" xfId="39857"/>
    <cellStyle name="输出 2 2 4 2 3 2" xfId="39858"/>
    <cellStyle name="输出 2 2 4 2 3 2 2" xfId="39859"/>
    <cellStyle name="输出 2 2 4 2 3 2 2 2" xfId="39860"/>
    <cellStyle name="输出 2 2 4 2 3 2 2 3" xfId="39861"/>
    <cellStyle name="输出 2 2 4 2 3 2 2 4" xfId="39862"/>
    <cellStyle name="输出 2 2 4 2 3 2 3 2" xfId="39863"/>
    <cellStyle name="输出 2 2 4 2 3 2 5" xfId="39864"/>
    <cellStyle name="输出 2 2 4 2 3 3" xfId="39865"/>
    <cellStyle name="输出 2 2 4 2 3 3 2 2" xfId="39866"/>
    <cellStyle name="输出 2 2 4 2 3 3 2 3" xfId="39867"/>
    <cellStyle name="输出 2 2 4 2 3 3 2 4" xfId="39868"/>
    <cellStyle name="输出 2 2 4 2 3 3 3 2" xfId="39869"/>
    <cellStyle name="输出 2 2 4 2 3 3 4" xfId="39870"/>
    <cellStyle name="输出 2 2 4 2 3 4" xfId="39871"/>
    <cellStyle name="输出 2 2 4 2 3 4 2" xfId="39872"/>
    <cellStyle name="输出 2 2 4 2 3 4 2 2" xfId="39873"/>
    <cellStyle name="输出 2 2 4 2 3 4 4" xfId="39874"/>
    <cellStyle name="输出 2 2 4 2 3 5" xfId="39875"/>
    <cellStyle name="输出 2 2 4 2 4 2" xfId="39876"/>
    <cellStyle name="输出 2 2 4 2 4 2 2" xfId="39877"/>
    <cellStyle name="输出 2 2 4 2 4 2 2 2" xfId="39878"/>
    <cellStyle name="输入 2 2 2 2 4 2 5" xfId="39879"/>
    <cellStyle name="输出 2 2 4 2 4 2 2 2 2" xfId="39880"/>
    <cellStyle name="输出 2 2 4 2 4 2 2 3" xfId="39881"/>
    <cellStyle name="输出 2 2 4 2 4 2 3 2" xfId="39882"/>
    <cellStyle name="输出 2 2 4 2 4 2 4" xfId="39883"/>
    <cellStyle name="输出 2 2 4 2 4 2 5" xfId="39884"/>
    <cellStyle name="输出 2 2 4 2 4 3" xfId="39885"/>
    <cellStyle name="输出 2 2 4 2 4 3 2 4" xfId="39886"/>
    <cellStyle name="输出 2 2 4 2 4 4" xfId="39887"/>
    <cellStyle name="输出 2 2 4 2 4 5" xfId="39888"/>
    <cellStyle name="输出 2 2 4 2 4 6" xfId="39889"/>
    <cellStyle name="注释 2 2 3 2 3 3 3 2" xfId="39890"/>
    <cellStyle name="输出 2 2 4 2 4 7" xfId="39891"/>
    <cellStyle name="输出 2 2 4 2 5" xfId="39892"/>
    <cellStyle name="输出 2 2 7 2 4" xfId="39893"/>
    <cellStyle name="输出 2 2 4 2 5 2" xfId="39894"/>
    <cellStyle name="输出 2 2 7 2 5" xfId="39895"/>
    <cellStyle name="输出 2 2 4 2 5 3" xfId="39896"/>
    <cellStyle name="输出 2 2 4 2 5 4" xfId="39897"/>
    <cellStyle name="输出 2 2 4 2 5 5" xfId="39898"/>
    <cellStyle name="输出 2 2 4 2 6" xfId="39899"/>
    <cellStyle name="输出 2 2 7 3 4" xfId="39900"/>
    <cellStyle name="输出 2 2 4 2 6 2" xfId="39901"/>
    <cellStyle name="输出 2 2 4 2 6 3" xfId="39902"/>
    <cellStyle name="输出 2 2 4 2 6 4" xfId="39903"/>
    <cellStyle name="输出 2 2 4 2 6 5" xfId="39904"/>
    <cellStyle name="输出 2 2 4 2 7 3" xfId="39905"/>
    <cellStyle name="输出 2 2 4 2 7 4" xfId="39906"/>
    <cellStyle name="输出 2 2 4 2 9 2" xfId="39907"/>
    <cellStyle name="输出 2 2 4 3" xfId="39908"/>
    <cellStyle name="输出 2 2 4 3 2 2 2" xfId="39909"/>
    <cellStyle name="输出 2 2 4 3 2 2 2 2" xfId="39910"/>
    <cellStyle name="输出 2 2 4 3 2 2 3" xfId="39911"/>
    <cellStyle name="输出 2 2 4 3 2 2 4" xfId="39912"/>
    <cellStyle name="输出 2 2 4 3 2 3" xfId="39913"/>
    <cellStyle name="输出 2 2 4 3 3 2" xfId="39914"/>
    <cellStyle name="输出 2 2 4 3 3 2 2" xfId="39915"/>
    <cellStyle name="输出 2 2 4 3 3 3" xfId="39916"/>
    <cellStyle name="输出 2 2 4 3 4" xfId="39917"/>
    <cellStyle name="输出 2 2 4 3 5" xfId="39918"/>
    <cellStyle name="输出 2 2 4 3 6" xfId="39919"/>
    <cellStyle name="注释 2 3 3 4 2 3 2" xfId="39920"/>
    <cellStyle name="输出 2 2 4 4" xfId="39921"/>
    <cellStyle name="输出 2 2 4 4 2 2" xfId="39922"/>
    <cellStyle name="输出 2 2 4 4 2 2 2" xfId="39923"/>
    <cellStyle name="输出 2 2 4 4 2 3" xfId="39924"/>
    <cellStyle name="输出 2 2 4 4 3" xfId="39925"/>
    <cellStyle name="输出 2 2 4 4 3 2" xfId="39926"/>
    <cellStyle name="输出 2 2 4 4 3 2 2" xfId="39927"/>
    <cellStyle name="输出 2 2 4 4 3 3" xfId="39928"/>
    <cellStyle name="输出 2 2 4 4 4" xfId="39929"/>
    <cellStyle name="输出 2 2 4 4 4 2" xfId="39930"/>
    <cellStyle name="输出 2 2 4 4 5" xfId="39931"/>
    <cellStyle name="输出 2 2 4 4 6" xfId="39932"/>
    <cellStyle name="输出 2 2 4 5" xfId="39933"/>
    <cellStyle name="输出 2 2 4 5 2" xfId="39934"/>
    <cellStyle name="输出 2 2 4 5 2 2" xfId="39935"/>
    <cellStyle name="输出 2 2 4 5 2 2 2" xfId="39936"/>
    <cellStyle name="输出 2 2 4 5 2 3" xfId="39937"/>
    <cellStyle name="输出 2 2 4 5 3" xfId="39938"/>
    <cellStyle name="输出 2 2 4 5 3 2" xfId="39939"/>
    <cellStyle name="输出 2 2 4 5 4" xfId="39940"/>
    <cellStyle name="注释 2 14 2 2 2" xfId="39941"/>
    <cellStyle name="输出 2 2 4 5 5" xfId="39942"/>
    <cellStyle name="输出 2 2 4 6" xfId="39943"/>
    <cellStyle name="输出 2 2 4 6 2" xfId="39944"/>
    <cellStyle name="输出 2 2 4 6 2 2" xfId="39945"/>
    <cellStyle name="输出 2 2 4 6 2 2 2" xfId="39946"/>
    <cellStyle name="输出 2 2 4 6 2 3" xfId="39947"/>
    <cellStyle name="输出 2 2 4 6 3" xfId="39948"/>
    <cellStyle name="输出 2 2 4 6 3 2" xfId="39949"/>
    <cellStyle name="输出 2 2 4 6 4" xfId="39950"/>
    <cellStyle name="输出 2 2 4 6 5" xfId="39951"/>
    <cellStyle name="输出 2 2 4 7" xfId="39952"/>
    <cellStyle name="输出 2 2 4 7 2" xfId="39953"/>
    <cellStyle name="输出 2 2 4 7 2 2" xfId="39954"/>
    <cellStyle name="输出 2 2 4 7 2 2 2" xfId="39955"/>
    <cellStyle name="输出 2 2 4 7 2 3" xfId="39956"/>
    <cellStyle name="输出 2 2 4 7 3" xfId="39957"/>
    <cellStyle name="输出 2 2 4 7 3 2" xfId="39958"/>
    <cellStyle name="输出 2 2 4 7 4" xfId="39959"/>
    <cellStyle name="输出 2 2 4 7 5" xfId="39960"/>
    <cellStyle name="输出 2 2 4 8" xfId="39961"/>
    <cellStyle name="输出 2 2 4 8 2" xfId="39962"/>
    <cellStyle name="输出 2 2 4 8 3" xfId="39963"/>
    <cellStyle name="输出 2 2 4 9 2" xfId="39964"/>
    <cellStyle name="输出 2 2 5" xfId="39965"/>
    <cellStyle name="输出 2 2 5 10" xfId="39966"/>
    <cellStyle name="输出 2 2 5 11" xfId="39967"/>
    <cellStyle name="输出 2 2 5 2 2 2" xfId="39968"/>
    <cellStyle name="输出 2 2 5 2 2 2 2" xfId="39969"/>
    <cellStyle name="输出 2 2 5 2 2 2 2 2" xfId="39970"/>
    <cellStyle name="输出 2 2 5 2 2 2 3" xfId="39971"/>
    <cellStyle name="输出 2 2 5 2 2 2 4" xfId="39972"/>
    <cellStyle name="输出 2 2 5 2 2 3" xfId="39973"/>
    <cellStyle name="输出 2 2 5 2 2 4" xfId="39974"/>
    <cellStyle name="输出 2 2 5 2 2 5" xfId="39975"/>
    <cellStyle name="输出 2 2 5 2 3" xfId="39976"/>
    <cellStyle name="输出 2 2 5 2 3 2" xfId="39977"/>
    <cellStyle name="输出 2 2 5 2 3 3" xfId="39978"/>
    <cellStyle name="输出 2 2 5 2 3 4" xfId="39979"/>
    <cellStyle name="输出 2 2 5 2 3 5" xfId="39980"/>
    <cellStyle name="输出 2 2 5 2 4" xfId="39981"/>
    <cellStyle name="输出 2 2 5 2 5" xfId="39982"/>
    <cellStyle name="输出 2 2 5 2 6" xfId="39983"/>
    <cellStyle name="输出 2 2 5 3" xfId="39984"/>
    <cellStyle name="输出 2 2 5 3 2 2 2" xfId="39985"/>
    <cellStyle name="输出 2 2 5 3 2 2 2 2" xfId="39986"/>
    <cellStyle name="注释 2 4 2 6 5" xfId="39987"/>
    <cellStyle name="输出 2 2 5 3 2 2 3" xfId="39988"/>
    <cellStyle name="输出 2 2 5 3 2 2 4" xfId="39989"/>
    <cellStyle name="输出 2 2 5 3 2 3" xfId="39990"/>
    <cellStyle name="输出 2 2 5 3 2 4" xfId="39991"/>
    <cellStyle name="输出 2 2 5 3 2 5" xfId="39992"/>
    <cellStyle name="输出 2 2 5 3 3 2" xfId="39993"/>
    <cellStyle name="输出 2 2 5 3 3 2 2 2" xfId="39994"/>
    <cellStyle name="注释 2 5 2 6 5" xfId="39995"/>
    <cellStyle name="输出 2 2 5 3 3 2 4" xfId="39996"/>
    <cellStyle name="输出 2 2 5 3 3 3" xfId="39997"/>
    <cellStyle name="输出 2 2 5 3 3 4" xfId="39998"/>
    <cellStyle name="输出 2 2 5 3 3 5" xfId="39999"/>
    <cellStyle name="输出 2 2 5 3 4" xfId="40000"/>
    <cellStyle name="输出 2 2 5 3 4 2 2" xfId="40001"/>
    <cellStyle name="输出 2 2 5 3 4 4" xfId="40002"/>
    <cellStyle name="输出 2 2 5 3 5" xfId="40003"/>
    <cellStyle name="输出 2 2 5 3 6" xfId="40004"/>
    <cellStyle name="输出 2 2 5 4" xfId="40005"/>
    <cellStyle name="输出 2 2 5 4 2 2" xfId="40006"/>
    <cellStyle name="输入 2 2 2 2 2 2 2 4" xfId="40007"/>
    <cellStyle name="输出 2 2 5 4 2 2 2 2" xfId="40008"/>
    <cellStyle name="输出 2 2 5 4 2 2 3" xfId="40009"/>
    <cellStyle name="输出 2 2 5 4 2 2 4" xfId="40010"/>
    <cellStyle name="输出 2 2 5 4 2 3" xfId="40011"/>
    <cellStyle name="输出 2 2 5 4 2 3 2" xfId="40012"/>
    <cellStyle name="输出 2 2 5 4 2 4" xfId="40013"/>
    <cellStyle name="输出 2 2 5 4 3" xfId="40014"/>
    <cellStyle name="输出 2 2 5 4 3 2" xfId="40015"/>
    <cellStyle name="输入 2 2 2 2 3 2 2 4" xfId="40016"/>
    <cellStyle name="输出 2 2 5 4 3 2 2 2" xfId="40017"/>
    <cellStyle name="输出 2 2 5 4 3 2 4" xfId="40018"/>
    <cellStyle name="输出 2 2 5 4 3 3" xfId="40019"/>
    <cellStyle name="输出 2 2 5 4 4" xfId="40020"/>
    <cellStyle name="输出 2 2 5 4 4 2 2" xfId="40021"/>
    <cellStyle name="输出 2 2 5 4 4 3" xfId="40022"/>
    <cellStyle name="输出 2 2 5 4 4 4" xfId="40023"/>
    <cellStyle name="输出 2 2 5 4 5" xfId="40024"/>
    <cellStyle name="输出 2 2 5 4 6" xfId="40025"/>
    <cellStyle name="输出 2 2 5 4 7" xfId="40026"/>
    <cellStyle name="输出 2 2 5 5" xfId="40027"/>
    <cellStyle name="输出 4 6" xfId="40028"/>
    <cellStyle name="输出 2 2 5 5 2 2" xfId="40029"/>
    <cellStyle name="输出 4 6 2" xfId="40030"/>
    <cellStyle name="输出 2 2 5 5 2 2 2" xfId="40031"/>
    <cellStyle name="输出 4 7" xfId="40032"/>
    <cellStyle name="输出 2 2 5 5 2 3" xfId="40033"/>
    <cellStyle name="输出 4 8" xfId="40034"/>
    <cellStyle name="输出 2 2 5 5 2 4" xfId="40035"/>
    <cellStyle name="输出 2 2 5 5 3" xfId="40036"/>
    <cellStyle name="输出 5 6" xfId="40037"/>
    <cellStyle name="输出 2 2 5 5 3 2" xfId="40038"/>
    <cellStyle name="输出 2 2 5 5 4" xfId="40039"/>
    <cellStyle name="输出 2 2 5 5 5" xfId="40040"/>
    <cellStyle name="输出 2 2 5 6" xfId="40041"/>
    <cellStyle name="输出 2 2 5 6 2" xfId="40042"/>
    <cellStyle name="输出 2 2 5 6 2 2" xfId="40043"/>
    <cellStyle name="输出 2 2 5 6 2 3" xfId="40044"/>
    <cellStyle name="输出 2 2 5 6 2 4" xfId="40045"/>
    <cellStyle name="输出 2 2 5 6 3" xfId="40046"/>
    <cellStyle name="输出 2 2 5 6 3 2" xfId="40047"/>
    <cellStyle name="输入 2 2 5 2 2" xfId="40048"/>
    <cellStyle name="输出 2 2 5 7" xfId="40049"/>
    <cellStyle name="输入 2 2 5 2 2 2" xfId="40050"/>
    <cellStyle name="输出 2 2 5 7 2" xfId="40051"/>
    <cellStyle name="输入 2 2 5 2 2 2 2" xfId="40052"/>
    <cellStyle name="输出 2 2 5 7 2 2" xfId="40053"/>
    <cellStyle name="输入 2 2 5 2 2 3" xfId="40054"/>
    <cellStyle name="输出 2 2 5 7 3" xfId="40055"/>
    <cellStyle name="输入 2 2 5 2 2 4" xfId="40056"/>
    <cellStyle name="输出 2 2 5 7 4" xfId="40057"/>
    <cellStyle name="输入 2 2 5 2 3" xfId="40058"/>
    <cellStyle name="输出 2 2 5 8" xfId="40059"/>
    <cellStyle name="输入 2 2 5 2 3 2" xfId="40060"/>
    <cellStyle name="输出 2 2 5 8 2" xfId="40061"/>
    <cellStyle name="注释 2 4 4 3 2 2" xfId="40062"/>
    <cellStyle name="输入 2 2 5 2 4" xfId="40063"/>
    <cellStyle name="输出 2 2 5 9" xfId="40064"/>
    <cellStyle name="输入 2 2 5 2 4 2" xfId="40065"/>
    <cellStyle name="输出 2 2 5 9 2" xfId="40066"/>
    <cellStyle name="输出 2 2 6" xfId="40067"/>
    <cellStyle name="输出 2 2 6 3" xfId="40068"/>
    <cellStyle name="输出 2 2 6 4" xfId="40069"/>
    <cellStyle name="输出 2 2 6 5" xfId="40070"/>
    <cellStyle name="输出 2 2 6 6" xfId="40071"/>
    <cellStyle name="输入 2 2 5 3 2" xfId="40072"/>
    <cellStyle name="输出 2 2 6 7" xfId="40073"/>
    <cellStyle name="输出 2 2 7 2 2 2" xfId="40074"/>
    <cellStyle name="输出 2 2 7 2 2 2 2" xfId="40075"/>
    <cellStyle name="输出 2 2 7 2 2 3" xfId="40076"/>
    <cellStyle name="输出 2 2 7 2 2 4" xfId="40077"/>
    <cellStyle name="输出 2 2 7 2 3" xfId="40078"/>
    <cellStyle name="输出 2 2 7 3 2" xfId="40079"/>
    <cellStyle name="输出 2 2 7 3 2 2" xfId="40080"/>
    <cellStyle name="输出 2 2 7 3 3" xfId="40081"/>
    <cellStyle name="输出 2 2 7 4 2" xfId="40082"/>
    <cellStyle name="输出 2 2 7 5 2" xfId="40083"/>
    <cellStyle name="输出 2 2 8 5" xfId="40084"/>
    <cellStyle name="输出 2 2 9 2" xfId="40085"/>
    <cellStyle name="输出 2 2 9 2 2" xfId="40086"/>
    <cellStyle name="输出 2 2 9 2 2 2" xfId="40087"/>
    <cellStyle name="输出 2 2 9 2 3" xfId="40088"/>
    <cellStyle name="输出 2 2 9 2 4" xfId="40089"/>
    <cellStyle name="输出 2 3" xfId="40090"/>
    <cellStyle name="输出 2 3 2" xfId="40091"/>
    <cellStyle name="输出 2 3 2 10 2 2" xfId="40092"/>
    <cellStyle name="输出 2 3 2 10 3" xfId="40093"/>
    <cellStyle name="输出 2 3 2 10 4" xfId="40094"/>
    <cellStyle name="输出 2 3 2 12" xfId="40095"/>
    <cellStyle name="输出 2 3 2 12 2" xfId="40096"/>
    <cellStyle name="输出 2 3 2 13" xfId="40097"/>
    <cellStyle name="输出 2 3 2 14" xfId="40098"/>
    <cellStyle name="输出 2 3 2 2" xfId="40099"/>
    <cellStyle name="输出 2 3 2 2 2" xfId="40100"/>
    <cellStyle name="输出 2 3 2 2 2 2" xfId="40101"/>
    <cellStyle name="输出 2 3 2 2 2 2 3" xfId="40102"/>
    <cellStyle name="输出 2 3 2 2 2 2 4" xfId="40103"/>
    <cellStyle name="输出 2 3 2 2 2 3" xfId="40104"/>
    <cellStyle name="输出 2 3 2 2 2 3 2" xfId="40105"/>
    <cellStyle name="输出 2 3 2 2 2 4" xfId="40106"/>
    <cellStyle name="输出 2 3 2 2 2 5" xfId="40107"/>
    <cellStyle name="输出 2 3 2 2 3" xfId="40108"/>
    <cellStyle name="输出 2 3 2 2 3 2" xfId="40109"/>
    <cellStyle name="注释 2 2 3 8" xfId="40110"/>
    <cellStyle name="输出 2 3 2 2 3 2 2" xfId="40111"/>
    <cellStyle name="注释 2 2 3 8 2" xfId="40112"/>
    <cellStyle name="输出 2 3 2 2 3 2 2 2" xfId="40113"/>
    <cellStyle name="注释 2 2 3 9" xfId="40114"/>
    <cellStyle name="输出 2 3 2 2 3 2 3" xfId="40115"/>
    <cellStyle name="输出 2 3 2 2 3 2 4" xfId="40116"/>
    <cellStyle name="输出 2 3 2 2 3 3" xfId="40117"/>
    <cellStyle name="注释 2 2 4 8" xfId="40118"/>
    <cellStyle name="输出 2 3 2 2 3 3 2" xfId="40119"/>
    <cellStyle name="输出 2 3 2 2 3 5" xfId="40120"/>
    <cellStyle name="输出 2 3 2 2 4" xfId="40121"/>
    <cellStyle name="输出 2 3 2 2 4 2" xfId="40122"/>
    <cellStyle name="注释 2 3 3 8" xfId="40123"/>
    <cellStyle name="输出 2 3 2 2 4 2 2" xfId="40124"/>
    <cellStyle name="输出 2 3 2 2 4 3" xfId="40125"/>
    <cellStyle name="输出 2 3 2 2 4 4" xfId="40126"/>
    <cellStyle name="输出 2 3 2 2 5" xfId="40127"/>
    <cellStyle name="输出 2 3 2 2 5 2" xfId="40128"/>
    <cellStyle name="输出 2 3 2 2 6" xfId="40129"/>
    <cellStyle name="输出 2 3 2 2 7" xfId="40130"/>
    <cellStyle name="输出 2 3 2 2 8" xfId="40131"/>
    <cellStyle name="输出 2 3 2 3" xfId="40132"/>
    <cellStyle name="输出 2 3 2 3 2" xfId="40133"/>
    <cellStyle name="输出 2 3 2 3 2 2" xfId="40134"/>
    <cellStyle name="输出 2 3 2 3 2 2 2" xfId="40135"/>
    <cellStyle name="输出 2 3 2 3 2 2 2 2" xfId="40136"/>
    <cellStyle name="输出 2 3 2 3 2 2 3" xfId="40137"/>
    <cellStyle name="输出 2 3 2 3 2 2 4" xfId="40138"/>
    <cellStyle name="输出 2 3 2 3 2 3" xfId="40139"/>
    <cellStyle name="输出 2 3 2 3 2 3 2" xfId="40140"/>
    <cellStyle name="注释 3 2 3 8" xfId="40141"/>
    <cellStyle name="输出 2 3 2 3 3 2 2" xfId="40142"/>
    <cellStyle name="输出 2 3 2 3 3 2 2 2" xfId="40143"/>
    <cellStyle name="输出 2 3 2 3 3 2 3" xfId="40144"/>
    <cellStyle name="输出 2 3 2 3 3 2 4" xfId="40145"/>
    <cellStyle name="输出 2 3 2 3 3 3" xfId="40146"/>
    <cellStyle name="输出 2 3 2 3 3 3 2" xfId="40147"/>
    <cellStyle name="输出 2 3 2 3 4 2" xfId="40148"/>
    <cellStyle name="输出 2 3 2 3 4 2 2" xfId="40149"/>
    <cellStyle name="输出 2 3 2 3 4 3" xfId="40150"/>
    <cellStyle name="输出 2 3 2 3 5" xfId="40151"/>
    <cellStyle name="输出 2 3 2 3 5 2" xfId="40152"/>
    <cellStyle name="输出 2 3 2 3 6" xfId="40153"/>
    <cellStyle name="输出 2 3 2 3 6 2" xfId="40154"/>
    <cellStyle name="输出 2 3 2 3 7" xfId="40155"/>
    <cellStyle name="输出 2 3 2 3 8" xfId="40156"/>
    <cellStyle name="输出 2 3 2 4" xfId="40157"/>
    <cellStyle name="输出 2 3 2 4 2" xfId="40158"/>
    <cellStyle name="输出 2 3 2 4 2 2" xfId="40159"/>
    <cellStyle name="输出 2 3 2 4 2 2 2" xfId="40160"/>
    <cellStyle name="输出 2 3 2 4 2 2 2 2" xfId="40161"/>
    <cellStyle name="输出 2 3 2 4 2 2 3" xfId="40162"/>
    <cellStyle name="输出 2 3 2 4 2 2 4" xfId="40163"/>
    <cellStyle name="输出 2 3 2 4 2 3" xfId="40164"/>
    <cellStyle name="输出 2 3 2 4 2 3 2" xfId="40165"/>
    <cellStyle name="输出 2 3 2 4 3 2" xfId="40166"/>
    <cellStyle name="注释 4 2 3 8" xfId="40167"/>
    <cellStyle name="输出 2 3 2 4 3 2 2" xfId="40168"/>
    <cellStyle name="输出 2 3 2 4 3 2 2 2" xfId="40169"/>
    <cellStyle name="输出 2 3 2 4 3 2 3" xfId="40170"/>
    <cellStyle name="输出 2 3 2 4 3 2 4" xfId="40171"/>
    <cellStyle name="输出 2 3 2 4 3 3" xfId="40172"/>
    <cellStyle name="输出 2 3 2 4 3 3 2" xfId="40173"/>
    <cellStyle name="注释 2 3 2 12" xfId="40174"/>
    <cellStyle name="输出 2 3 2 4 4 2" xfId="40175"/>
    <cellStyle name="输出 2 3 2 4 4 2 2" xfId="40176"/>
    <cellStyle name="输出 2 3 2 4 4 3" xfId="40177"/>
    <cellStyle name="输出 2 3 2 4 5" xfId="40178"/>
    <cellStyle name="输出 2 3 2 4 5 2" xfId="40179"/>
    <cellStyle name="输出 2 3 2 4 7" xfId="40180"/>
    <cellStyle name="输出 2 3 2 5 2" xfId="40181"/>
    <cellStyle name="输出 2 3 2 5 2 2" xfId="40182"/>
    <cellStyle name="输出 2 3 2 5 3" xfId="40183"/>
    <cellStyle name="输出 2 3 2 5 3 2" xfId="40184"/>
    <cellStyle name="注释 5 2 3 8" xfId="40185"/>
    <cellStyle name="输出 2 3 2 5 3 2 2" xfId="40186"/>
    <cellStyle name="输出 2 3 2 5 4" xfId="40187"/>
    <cellStyle name="输出 2 3 2 5 4 2" xfId="40188"/>
    <cellStyle name="输出 2 3 2 5 5" xfId="40189"/>
    <cellStyle name="输出 2 3 2 5 6" xfId="40190"/>
    <cellStyle name="输出 2 3 2 6" xfId="40191"/>
    <cellStyle name="输出 2 3 2 6 2" xfId="40192"/>
    <cellStyle name="输出 2 3 2 6 2 2" xfId="40193"/>
    <cellStyle name="输出 2 3 2 6 3" xfId="40194"/>
    <cellStyle name="输出 2 3 2 6 3 2" xfId="40195"/>
    <cellStyle name="输出 2 3 2 6 4" xfId="40196"/>
    <cellStyle name="输出 2 3 2 6 4 2" xfId="40197"/>
    <cellStyle name="输出 2 3 2 6 5" xfId="40198"/>
    <cellStyle name="输出 2 3 2 6 6" xfId="40199"/>
    <cellStyle name="输出 2 3 2 7" xfId="40200"/>
    <cellStyle name="输出 2 3 2 7 2" xfId="40201"/>
    <cellStyle name="输出 2 3 2 7 2 2" xfId="40202"/>
    <cellStyle name="输出 2 3 2 7 3" xfId="40203"/>
    <cellStyle name="输出 2 3 2 7 3 2" xfId="40204"/>
    <cellStyle name="输出 2 3 2 7 4" xfId="40205"/>
    <cellStyle name="输出 2 3 2 7 5" xfId="40206"/>
    <cellStyle name="输出 2 3 2 8" xfId="40207"/>
    <cellStyle name="输出 2 3 2 8 2" xfId="40208"/>
    <cellStyle name="输出 2 3 2 8 2 2" xfId="40209"/>
    <cellStyle name="输出 2 3 2 8 2 4" xfId="40210"/>
    <cellStyle name="输出 2 3 2 9 2 4" xfId="40211"/>
    <cellStyle name="输出 2 3 2 9 3 2" xfId="40212"/>
    <cellStyle name="输出 2 3 2 9 4" xfId="40213"/>
    <cellStyle name="输出 2 3 3" xfId="40214"/>
    <cellStyle name="输出 2 3 3 2" xfId="40215"/>
    <cellStyle name="输出 2 3 3 2 2" xfId="40216"/>
    <cellStyle name="输出 2 3 3 2 2 2" xfId="40217"/>
    <cellStyle name="输出 2 3 3 2 2 3" xfId="40218"/>
    <cellStyle name="输出 2 3 3 2 2 4" xfId="40219"/>
    <cellStyle name="输出 2 3 3 2 3" xfId="40220"/>
    <cellStyle name="输出 2 3 3 2 3 2" xfId="40221"/>
    <cellStyle name="输出 2 3 3 2 4" xfId="40222"/>
    <cellStyle name="输出 2 3 3 2 4 2" xfId="40223"/>
    <cellStyle name="输出 2 3 3 2 5" xfId="40224"/>
    <cellStyle name="输出 2 3 3 2 6" xfId="40225"/>
    <cellStyle name="输出 2 3 3 3" xfId="40226"/>
    <cellStyle name="输出 2 3 3 3 2" xfId="40227"/>
    <cellStyle name="输出 2 3 3 3 2 2" xfId="40228"/>
    <cellStyle name="输出 2 3 3 3 2 3" xfId="40229"/>
    <cellStyle name="输出 2 3 3 3 3 2" xfId="40230"/>
    <cellStyle name="输出 2 3 3 3 4" xfId="40231"/>
    <cellStyle name="输出 2 3 3 3 4 2" xfId="40232"/>
    <cellStyle name="输出 2 3 3 3 5" xfId="40233"/>
    <cellStyle name="注释 2 3 3 4 3 2 2" xfId="40234"/>
    <cellStyle name="输出 2 3 3 4" xfId="40235"/>
    <cellStyle name="注释 2 3 3 4 3 2 2 2" xfId="40236"/>
    <cellStyle name="输出 2 3 3 4 2" xfId="40237"/>
    <cellStyle name="输出 2 3 3 4 3" xfId="40238"/>
    <cellStyle name="输出 2 3 3 4 4" xfId="40239"/>
    <cellStyle name="注释 2 3 3 4 3 2 3" xfId="40240"/>
    <cellStyle name="输出 2 3 3 5" xfId="40241"/>
    <cellStyle name="输出 2 3 3 5 2" xfId="40242"/>
    <cellStyle name="注释 2 3 3 4 3 2 4" xfId="40243"/>
    <cellStyle name="输出 2 3 3 6" xfId="40244"/>
    <cellStyle name="输出 2 3 3 6 2" xfId="40245"/>
    <cellStyle name="输出 2 3 3 8" xfId="40246"/>
    <cellStyle name="输出 2 3 9 2 2 4" xfId="40247"/>
    <cellStyle name="输出 2 3 9 2 5" xfId="40248"/>
    <cellStyle name="输出 2 4" xfId="40249"/>
    <cellStyle name="输出 2 4 10" xfId="40250"/>
    <cellStyle name="输出 2 4 10 2" xfId="40251"/>
    <cellStyle name="输出 2 4 11" xfId="40252"/>
    <cellStyle name="输出 2 4 12" xfId="40253"/>
    <cellStyle name="输出 2 4 2" xfId="40254"/>
    <cellStyle name="输出 2 4 2 10" xfId="40255"/>
    <cellStyle name="输出 2 4 2 11" xfId="40256"/>
    <cellStyle name="输出 2 4 2 2" xfId="40257"/>
    <cellStyle name="输出 2 4 2 2 2" xfId="40258"/>
    <cellStyle name="输出 2 4 2 2 2 2" xfId="40259"/>
    <cellStyle name="输出 2 4 2 2 2 3" xfId="40260"/>
    <cellStyle name="输出 2 4 2 2 2 4" xfId="40261"/>
    <cellStyle name="输出 2 4 2 2 2 5" xfId="40262"/>
    <cellStyle name="输出 2 4 2 2 3" xfId="40263"/>
    <cellStyle name="输出 2 4 2 2 3 2" xfId="40264"/>
    <cellStyle name="输出 2 4 2 2 3 2 4" xfId="40265"/>
    <cellStyle name="输出 2 4 2 2 3 3" xfId="40266"/>
    <cellStyle name="输出 2 4 2 2 3 4" xfId="40267"/>
    <cellStyle name="输出 2 4 2 2 3 5" xfId="40268"/>
    <cellStyle name="输出 2 4 2 2 4" xfId="40269"/>
    <cellStyle name="输出 2 4 2 2 4 2" xfId="40270"/>
    <cellStyle name="输出 2 4 2 2 4 2 2" xfId="40271"/>
    <cellStyle name="输出 2 4 2 2 4 3" xfId="40272"/>
    <cellStyle name="输出 2 4 2 2 4 4" xfId="40273"/>
    <cellStyle name="输出 2 4 2 2 5" xfId="40274"/>
    <cellStyle name="输出 2 4 2 2 5 2" xfId="40275"/>
    <cellStyle name="输出 2 4 2 2 6" xfId="40276"/>
    <cellStyle name="输出 2 4 2 3 2" xfId="40277"/>
    <cellStyle name="输出 2 4 2 3 2 2" xfId="40278"/>
    <cellStyle name="输出 2 4 2 3 2 2 2" xfId="40279"/>
    <cellStyle name="输出 2 4 2 3 2 2 2 2" xfId="40280"/>
    <cellStyle name="输出 2 4 2 3 2 2 3" xfId="40281"/>
    <cellStyle name="输出 2 4 2 3 2 2 4" xfId="40282"/>
    <cellStyle name="输出 2 4 2 3 2 3" xfId="40283"/>
    <cellStyle name="输出 2 4 2 3 2 3 2" xfId="40284"/>
    <cellStyle name="输出 2 4 2 3 3 2" xfId="40285"/>
    <cellStyle name="输出 2 4 2 3 3 2 2" xfId="40286"/>
    <cellStyle name="输出 2 4 2 3 3 2 3" xfId="40287"/>
    <cellStyle name="输出 2 4 2 3 3 2 4" xfId="40288"/>
    <cellStyle name="输出 2 4 2 3 3 3" xfId="40289"/>
    <cellStyle name="输出 2 4 2 3 3 3 2" xfId="40290"/>
    <cellStyle name="输出 2 4 2 3 4 2" xfId="40291"/>
    <cellStyle name="输出 2 4 2 3 4 2 2" xfId="40292"/>
    <cellStyle name="输出 2 4 2 3 4 3" xfId="40293"/>
    <cellStyle name="输出 2 4 2 3 5" xfId="40294"/>
    <cellStyle name="输出 2 4 2 3 5 2" xfId="40295"/>
    <cellStyle name="输出 2 4 2 3 6" xfId="40296"/>
    <cellStyle name="输出 2 4 2 3 7" xfId="40297"/>
    <cellStyle name="输出 2 4 2 4 2" xfId="40298"/>
    <cellStyle name="输出 2 4 2 4 2 2" xfId="40299"/>
    <cellStyle name="输出 2 4 2 4 2 2 2" xfId="40300"/>
    <cellStyle name="注释 2 16 3 3" xfId="40301"/>
    <cellStyle name="输出 2 4 2 4 2 2 2 2" xfId="40302"/>
    <cellStyle name="输出 2 4 2 4 2 2 3" xfId="40303"/>
    <cellStyle name="输出 2 4 2 4 2 2 4" xfId="40304"/>
    <cellStyle name="输出 2 4 2 4 2 3" xfId="40305"/>
    <cellStyle name="输出 2 4 2 4 2 3 2" xfId="40306"/>
    <cellStyle name="输出 2 4 2 4 3" xfId="40307"/>
    <cellStyle name="输出 2 4 2 4 3 2 2" xfId="40308"/>
    <cellStyle name="输出 2 4 2 4 3 2 3" xfId="40309"/>
    <cellStyle name="输出 2 4 2 4 3 2 4" xfId="40310"/>
    <cellStyle name="输出 2 4 2 4 3 3" xfId="40311"/>
    <cellStyle name="输出 2 4 2 4 3 3 2" xfId="40312"/>
    <cellStyle name="输出 2 4 2 4 4" xfId="40313"/>
    <cellStyle name="输出 2 4 2 4 4 2" xfId="40314"/>
    <cellStyle name="输出 2 4 2 4 4 2 2" xfId="40315"/>
    <cellStyle name="输出 2 4 2 4 4 3" xfId="40316"/>
    <cellStyle name="输出 2 4 2 4 5" xfId="40317"/>
    <cellStyle name="输出 2 4 2 4 5 2" xfId="40318"/>
    <cellStyle name="输出 2 4 2 4 6" xfId="40319"/>
    <cellStyle name="输出 2 4 2 4 7" xfId="40320"/>
    <cellStyle name="输出 2 4 2 5" xfId="40321"/>
    <cellStyle name="输出 2 4 2 5 2" xfId="40322"/>
    <cellStyle name="输出 2 4 2 5 2 2" xfId="40323"/>
    <cellStyle name="输出 2 4 2 5 3" xfId="40324"/>
    <cellStyle name="输出 2 4 2 5 4" xfId="40325"/>
    <cellStyle name="输出 2 4 2 5 5" xfId="40326"/>
    <cellStyle name="输出 2 4 2 6" xfId="40327"/>
    <cellStyle name="输出 2 4 2 6 2" xfId="40328"/>
    <cellStyle name="输出 2 4 2 6 2 2" xfId="40329"/>
    <cellStyle name="输出 2 4 2 6 2 2 2" xfId="40330"/>
    <cellStyle name="输出 2 4 2 6 2 3" xfId="40331"/>
    <cellStyle name="输出 2 4 2 6 3" xfId="40332"/>
    <cellStyle name="输出 2 4 2 6 3 2" xfId="40333"/>
    <cellStyle name="输出 2 4 2 6 4" xfId="40334"/>
    <cellStyle name="输出 2 4 2 6 5" xfId="40335"/>
    <cellStyle name="输出 2 4 2 7" xfId="40336"/>
    <cellStyle name="输出 2 4 2 7 2" xfId="40337"/>
    <cellStyle name="输出 2 4 2 7 3" xfId="40338"/>
    <cellStyle name="输出 2 4 2 7 4" xfId="40339"/>
    <cellStyle name="输出 2 4 2 8" xfId="40340"/>
    <cellStyle name="输出 2 4 2 8 2" xfId="40341"/>
    <cellStyle name="输出 2 4 3" xfId="40342"/>
    <cellStyle name="输出 2 4 3 2" xfId="40343"/>
    <cellStyle name="输出 2 4 3 2 2" xfId="40344"/>
    <cellStyle name="输出 2 4 3 2 2 2" xfId="40345"/>
    <cellStyle name="输出 2 4 3 2 2 2 2" xfId="40346"/>
    <cellStyle name="输出 2 4 3 2 2 3" xfId="40347"/>
    <cellStyle name="输出 2 4 3 2 3" xfId="40348"/>
    <cellStyle name="输出 2 4 3 2 3 2" xfId="40349"/>
    <cellStyle name="输出 2 4 3 2 4" xfId="40350"/>
    <cellStyle name="输出 2 4 3 2 5" xfId="40351"/>
    <cellStyle name="输出 2 4 3 3" xfId="40352"/>
    <cellStyle name="输出 2 4 3 3 2" xfId="40353"/>
    <cellStyle name="输出 2 4 3 3 2 2" xfId="40354"/>
    <cellStyle name="输出 2 4 3 3 4" xfId="40355"/>
    <cellStyle name="注释 2 3 3 4 4 2 2" xfId="40356"/>
    <cellStyle name="输出 2 4 3 4" xfId="40357"/>
    <cellStyle name="输出 2 4 3 4 2" xfId="40358"/>
    <cellStyle name="输出 2 4 3 5" xfId="40359"/>
    <cellStyle name="输出 2 4 3 5 2" xfId="40360"/>
    <cellStyle name="输出 2 4 3 6" xfId="40361"/>
    <cellStyle name="输出 2 4 3 7" xfId="40362"/>
    <cellStyle name="输出 2 5 10" xfId="40363"/>
    <cellStyle name="输出 2 5 11" xfId="40364"/>
    <cellStyle name="输出 2 5 2" xfId="40365"/>
    <cellStyle name="输出 2 5 2 10" xfId="40366"/>
    <cellStyle name="输出 2 5 2 11" xfId="40367"/>
    <cellStyle name="输出 2 5 2 2" xfId="40368"/>
    <cellStyle name="输出 2 5 2 2 2" xfId="40369"/>
    <cellStyle name="输出 2 5 2 2 2 2 2 2" xfId="40370"/>
    <cellStyle name="输出 2 5 2 2 2 2 3" xfId="40371"/>
    <cellStyle name="输出 2 5 2 2 2 2 4" xfId="40372"/>
    <cellStyle name="输出 2 5 2 2 2 5" xfId="40373"/>
    <cellStyle name="输出 2 5 2 2 3" xfId="40374"/>
    <cellStyle name="输出 2 5 2 2 3 2 2" xfId="40375"/>
    <cellStyle name="输出 2 5 2 2 3 2 2 2" xfId="40376"/>
    <cellStyle name="输出 2 5 2 2 3 2 3" xfId="40377"/>
    <cellStyle name="输出 2 5 2 2 3 2 4" xfId="40378"/>
    <cellStyle name="输出 2 5 2 2 3 3" xfId="40379"/>
    <cellStyle name="输出 2 5 2 2 3 3 2" xfId="40380"/>
    <cellStyle name="输出 2 5 2 2 3 4" xfId="40381"/>
    <cellStyle name="输出 2 5 2 2 3 5" xfId="40382"/>
    <cellStyle name="输出 2 5 2 2 4 2" xfId="40383"/>
    <cellStyle name="输出 2 5 2 2 4 2 2" xfId="40384"/>
    <cellStyle name="输出 2 5 2 2 4 3" xfId="40385"/>
    <cellStyle name="输出 2 5 2 2 4 4" xfId="40386"/>
    <cellStyle name="输出 2 5 2 2 5" xfId="40387"/>
    <cellStyle name="输出 2 5 2 2 6" xfId="40388"/>
    <cellStyle name="输出 2 5 2 3" xfId="40389"/>
    <cellStyle name="输出 2 5 2 3 2" xfId="40390"/>
    <cellStyle name="输出 2 5 2 3 3" xfId="40391"/>
    <cellStyle name="输出 2 5 2 3 3 2" xfId="40392"/>
    <cellStyle name="输出 2 5 2 3 3 2 2 2" xfId="40393"/>
    <cellStyle name="输出 2 5 2 3 4 2" xfId="40394"/>
    <cellStyle name="输出 2 5 2 3 4 2 2" xfId="40395"/>
    <cellStyle name="输出 2 5 2 3 5" xfId="40396"/>
    <cellStyle name="输出 2 5 2 3 5 2" xfId="40397"/>
    <cellStyle name="输出 2 5 2 3 6" xfId="40398"/>
    <cellStyle name="输出 2 5 2 4" xfId="40399"/>
    <cellStyle name="输出 2 5 2 4 2" xfId="40400"/>
    <cellStyle name="输出 2 5 2 4 2 2" xfId="40401"/>
    <cellStyle name="输出 2 5 2 4 2 2 2" xfId="40402"/>
    <cellStyle name="输出 2 5 2 4 2 2 2 2" xfId="40403"/>
    <cellStyle name="输出 2 5 2 4 2 3" xfId="40404"/>
    <cellStyle name="输出 2 5 2 4 2 3 2" xfId="40405"/>
    <cellStyle name="输出 2 5 2 4 3" xfId="40406"/>
    <cellStyle name="输出 2 5 2 4 3 2" xfId="40407"/>
    <cellStyle name="输出 2 5 2 4 3 2 2" xfId="40408"/>
    <cellStyle name="输出 2 5 2 4 3 2 2 2" xfId="40409"/>
    <cellStyle name="输出 2 5 2 4 3 3" xfId="40410"/>
    <cellStyle name="输出 2 5 2 4 3 3 2" xfId="40411"/>
    <cellStyle name="输出 2 5 2 4 4" xfId="40412"/>
    <cellStyle name="输出 2 5 2 4 4 2" xfId="40413"/>
    <cellStyle name="输出 2 5 2 4 4 2 2" xfId="40414"/>
    <cellStyle name="输出 2 5 2 4 5" xfId="40415"/>
    <cellStyle name="输出 2 5 2 4 5 2" xfId="40416"/>
    <cellStyle name="输出 2 5 2 4 6" xfId="40417"/>
    <cellStyle name="输出 2 5 2 5 2" xfId="40418"/>
    <cellStyle name="输出 2 5 2 5 2 2 2" xfId="40419"/>
    <cellStyle name="输出 2 5 2 5 3" xfId="40420"/>
    <cellStyle name="输出 2 5 2 5 4" xfId="40421"/>
    <cellStyle name="输出 2 5 2 5 5" xfId="40422"/>
    <cellStyle name="输入 2 2 4 6 2 2 2" xfId="40423"/>
    <cellStyle name="输出 2 5 2 6" xfId="40424"/>
    <cellStyle name="输出 2 5 2 6 2" xfId="40425"/>
    <cellStyle name="输出 2 5 2 6 2 2 2" xfId="40426"/>
    <cellStyle name="输出 2 5 2 6 3" xfId="40427"/>
    <cellStyle name="输出 2 5 2 6 4" xfId="40428"/>
    <cellStyle name="输出 2 5 2 6 5" xfId="40429"/>
    <cellStyle name="输出 2 5 2 7 2" xfId="40430"/>
    <cellStyle name="输出 2 5 2 7 2 2" xfId="40431"/>
    <cellStyle name="输出 2 5 2 7 4" xfId="40432"/>
    <cellStyle name="输出 2 5 2 8 2" xfId="40433"/>
    <cellStyle name="输出 2 5 2 9 2" xfId="40434"/>
    <cellStyle name="输出 2 5 3" xfId="40435"/>
    <cellStyle name="输出 2 5 3 2 2" xfId="40436"/>
    <cellStyle name="输出 2 5 3 2 3" xfId="40437"/>
    <cellStyle name="输出 2 5 3 2 4" xfId="40438"/>
    <cellStyle name="输出 2 5 3 2 5" xfId="40439"/>
    <cellStyle name="输出 2 5 3 3" xfId="40440"/>
    <cellStyle name="输出 2 5 3 3 2" xfId="40441"/>
    <cellStyle name="输出 2 5 3 3 2 2" xfId="40442"/>
    <cellStyle name="输出 2 5 3 3 3" xfId="40443"/>
    <cellStyle name="输出 2 5 3 3 4" xfId="40444"/>
    <cellStyle name="输出 2 5 3 4" xfId="40445"/>
    <cellStyle name="输出 2 5 3 4 2" xfId="40446"/>
    <cellStyle name="输出 2 5 3 5" xfId="40447"/>
    <cellStyle name="输出 2 5 3 5 2" xfId="40448"/>
    <cellStyle name="输出 2 5 3 6" xfId="40449"/>
    <cellStyle name="输出 2 5 3 7" xfId="40450"/>
    <cellStyle name="输出 2 6" xfId="40451"/>
    <cellStyle name="输出 2 6 10" xfId="40452"/>
    <cellStyle name="输出 2 6 2" xfId="40453"/>
    <cellStyle name="输出 2 6 2 2 2 2" xfId="40454"/>
    <cellStyle name="输出 2 6 2 2 2 3" xfId="40455"/>
    <cellStyle name="输出 2 6 2 2 2 4" xfId="40456"/>
    <cellStyle name="输出 2 6 2 2 3 2" xfId="40457"/>
    <cellStyle name="输出 2 6 2 2 4" xfId="40458"/>
    <cellStyle name="输出 2 6 2 2 5" xfId="40459"/>
    <cellStyle name="输出 2 6 2 3" xfId="40460"/>
    <cellStyle name="输出 2 6 2 3 2 2 2" xfId="40461"/>
    <cellStyle name="输出 2 6 2 3 3 2" xfId="40462"/>
    <cellStyle name="输出 2 6 2 3 5" xfId="40463"/>
    <cellStyle name="输出 2 6 2 4 3" xfId="40464"/>
    <cellStyle name="输出 2 6 2 4 4" xfId="40465"/>
    <cellStyle name="输出 2 6 2 5 2" xfId="40466"/>
    <cellStyle name="输出 2 6 2 7" xfId="40467"/>
    <cellStyle name="输出 2 6 3" xfId="40468"/>
    <cellStyle name="输出 2 6 3 2" xfId="40469"/>
    <cellStyle name="输出 2 6 3 2 2 2" xfId="40470"/>
    <cellStyle name="输出 2 6 3 2 2 3" xfId="40471"/>
    <cellStyle name="输出 2 6 3 2 2 4" xfId="40472"/>
    <cellStyle name="输出 2 6 3 2 3" xfId="40473"/>
    <cellStyle name="输出 2 6 3 2 3 2" xfId="40474"/>
    <cellStyle name="输出 2 6 3 2 4" xfId="40475"/>
    <cellStyle name="输出 2 6 3 2 5" xfId="40476"/>
    <cellStyle name="输出 2 6 3 3" xfId="40477"/>
    <cellStyle name="输出 2 6 3 3 2" xfId="40478"/>
    <cellStyle name="输出 2 6 3 3 2 2" xfId="40479"/>
    <cellStyle name="输出 2 6 3 3 2 2 2" xfId="40480"/>
    <cellStyle name="输出 2 6 3 3 2 3" xfId="40481"/>
    <cellStyle name="输出 2 6 3 3 3" xfId="40482"/>
    <cellStyle name="输出 2 6 3 3 3 2" xfId="40483"/>
    <cellStyle name="输出 2 6 3 3 4" xfId="40484"/>
    <cellStyle name="输出 2 6 3 4 2" xfId="40485"/>
    <cellStyle name="输出 2 6 3 4 2 2" xfId="40486"/>
    <cellStyle name="输出 2 6 3 4 3" xfId="40487"/>
    <cellStyle name="输出 2 6 3 4 4" xfId="40488"/>
    <cellStyle name="输出 2 6 3 5 2" xfId="40489"/>
    <cellStyle name="输出 2 6 3 7" xfId="40490"/>
    <cellStyle name="注释 4 2 8 2" xfId="40491"/>
    <cellStyle name="输出 2 7" xfId="40492"/>
    <cellStyle name="输出 2 7 10" xfId="40493"/>
    <cellStyle name="输出 2 7 11" xfId="40494"/>
    <cellStyle name="输出 2 7 2" xfId="40495"/>
    <cellStyle name="输出 2 7 2 2" xfId="40496"/>
    <cellStyle name="输出 2 7 2 2 2" xfId="40497"/>
    <cellStyle name="输出 2 7 2 2 2 2" xfId="40498"/>
    <cellStyle name="输出 2 7 2 2 2 3" xfId="40499"/>
    <cellStyle name="注释 2 6 2" xfId="40500"/>
    <cellStyle name="输出 2 7 2 2 2 4" xfId="40501"/>
    <cellStyle name="输出 2 7 2 2 3" xfId="40502"/>
    <cellStyle name="输出 2 7 2 2 3 2" xfId="40503"/>
    <cellStyle name="输出 2 7 2 2 4" xfId="40504"/>
    <cellStyle name="输出 2 7 2 2 5" xfId="40505"/>
    <cellStyle name="输出 2 7 2 3" xfId="40506"/>
    <cellStyle name="输出 2 7 2 3 2 2 2" xfId="40507"/>
    <cellStyle name="注释 2 3 3 4 3 4" xfId="40508"/>
    <cellStyle name="注释 3 6 2" xfId="40509"/>
    <cellStyle name="输出 2 7 2 3 2 4" xfId="40510"/>
    <cellStyle name="输出 2 7 2 3 5" xfId="40511"/>
    <cellStyle name="输出 2 7 2 4 3" xfId="40512"/>
    <cellStyle name="输出 2 7 2 4 4" xfId="40513"/>
    <cellStyle name="输出 2 7 2 5" xfId="40514"/>
    <cellStyle name="输出 2 7 2 5 2" xfId="40515"/>
    <cellStyle name="输出 2 7 2 6" xfId="40516"/>
    <cellStyle name="输出 2 7 2 7" xfId="40517"/>
    <cellStyle name="输出 2 7 3" xfId="40518"/>
    <cellStyle name="输出 2 7 3 3 2 2 2" xfId="40519"/>
    <cellStyle name="输出 2 7 3 3 2 3" xfId="40520"/>
    <cellStyle name="输出 2 7 3 3 2 4" xfId="40521"/>
    <cellStyle name="输出 2 7 3 4 4" xfId="40522"/>
    <cellStyle name="输出 2 7 3 5 2" xfId="40523"/>
    <cellStyle name="输出 2 7 3 6" xfId="40524"/>
    <cellStyle name="输出 2 7 3 7" xfId="40525"/>
    <cellStyle name="输出 2 8" xfId="40526"/>
    <cellStyle name="输出 2 8 2 2" xfId="40527"/>
    <cellStyle name="输出 2 8 2 2 2" xfId="40528"/>
    <cellStyle name="输出 2 8 2 2 2 2" xfId="40529"/>
    <cellStyle name="输出 2 8 2 2 3" xfId="40530"/>
    <cellStyle name="输出 2 8 2 2 4" xfId="40531"/>
    <cellStyle name="输出 2 8 3 2 2" xfId="40532"/>
    <cellStyle name="输出 2 8 3 2 3" xfId="40533"/>
    <cellStyle name="输出 2 8 3 2 4" xfId="40534"/>
    <cellStyle name="输出 2 9" xfId="40535"/>
    <cellStyle name="输出 2 9 2 2 2" xfId="40536"/>
    <cellStyle name="输出 2 9 2 2 2 2" xfId="40537"/>
    <cellStyle name="输出 2 9 2 2 3" xfId="40538"/>
    <cellStyle name="输出 2 9 2 2 4" xfId="40539"/>
    <cellStyle name="输出 2 9 3" xfId="40540"/>
    <cellStyle name="输出 2 9 3 2" xfId="40541"/>
    <cellStyle name="输出 2 9 3 2 2" xfId="40542"/>
    <cellStyle name="输出 2 9 3 2 2 2" xfId="40543"/>
    <cellStyle name="输出 2 9 3 2 3" xfId="40544"/>
    <cellStyle name="输出 2 9 3 2 4" xfId="40545"/>
    <cellStyle name="输出 3" xfId="40546"/>
    <cellStyle name="注释 2 3 3 2 5" xfId="40547"/>
    <cellStyle name="输出 3 10" xfId="40548"/>
    <cellStyle name="输出 3 2" xfId="40549"/>
    <cellStyle name="输出 3 2 10" xfId="40550"/>
    <cellStyle name="输出 3 2 2" xfId="40551"/>
    <cellStyle name="输出 3 2 2 2" xfId="40552"/>
    <cellStyle name="输出 3 2 2 2 2" xfId="40553"/>
    <cellStyle name="输出 3 2 2 2 2 2" xfId="40554"/>
    <cellStyle name="输出 3 2 2 2 2 2 2" xfId="40555"/>
    <cellStyle name="输出 3 2 2 2 2 3" xfId="40556"/>
    <cellStyle name="输出 3 2 2 2 2 4" xfId="40557"/>
    <cellStyle name="输出 3 2 2 2 3" xfId="40558"/>
    <cellStyle name="输出 3 2 2 2 3 2" xfId="40559"/>
    <cellStyle name="输出 3 2 2 2 4" xfId="40560"/>
    <cellStyle name="输出 3 2 2 2 5" xfId="40561"/>
    <cellStyle name="输出 3 2 2 2 6" xfId="40562"/>
    <cellStyle name="输出 3 2 2 3" xfId="40563"/>
    <cellStyle name="输出 3 2 2 3 2" xfId="40564"/>
    <cellStyle name="输出 3 2 2 3 2 2" xfId="40565"/>
    <cellStyle name="输出 3 2 2 3 2 2 2" xfId="40566"/>
    <cellStyle name="输出 3 2 2 3 2 3" xfId="40567"/>
    <cellStyle name="输出 3 2 2 3 2 4" xfId="40568"/>
    <cellStyle name="输出 3 2 2 3 3" xfId="40569"/>
    <cellStyle name="输出 3 2 2 3 3 2" xfId="40570"/>
    <cellStyle name="输入 2 4 2 4 3 2 2" xfId="40571"/>
    <cellStyle name="输出 3 2 2 3 4" xfId="40572"/>
    <cellStyle name="输入 2 4 2 4 3 2 2 2" xfId="40573"/>
    <cellStyle name="输出 3 2 2 3 4 2" xfId="40574"/>
    <cellStyle name="输入 2 4 2 4 3 2 3" xfId="40575"/>
    <cellStyle name="输出 3 2 2 3 5" xfId="40576"/>
    <cellStyle name="输入 2 4 2 4 3 2 4" xfId="40577"/>
    <cellStyle name="输出 3 2 2 3 6" xfId="40578"/>
    <cellStyle name="输出 3 2 2 4 3" xfId="40579"/>
    <cellStyle name="输入 2 4 2 4 3 3 2" xfId="40580"/>
    <cellStyle name="输出 3 2 2 4 4" xfId="40581"/>
    <cellStyle name="输出 3 2 2 6 2" xfId="40582"/>
    <cellStyle name="输出 3 2 2 7" xfId="40583"/>
    <cellStyle name="输出 3 2 2 8" xfId="40584"/>
    <cellStyle name="输出 3 2 3" xfId="40585"/>
    <cellStyle name="注释 2 3 3 5 2 2 4" xfId="40586"/>
    <cellStyle name="输出 3 2 3 6" xfId="40587"/>
    <cellStyle name="输出 3 2 4" xfId="40588"/>
    <cellStyle name="输出 3 2 4 2" xfId="40589"/>
    <cellStyle name="输出 3 2 4 2 2" xfId="40590"/>
    <cellStyle name="输出 3 2 4 2 2 2" xfId="40591"/>
    <cellStyle name="输出 3 2 4 2 4" xfId="40592"/>
    <cellStyle name="输出 3 2 4 3" xfId="40593"/>
    <cellStyle name="注释 2 3 3 5 2 3 2" xfId="40594"/>
    <cellStyle name="输出 3 2 4 4" xfId="40595"/>
    <cellStyle name="输出 3 2 4 5" xfId="40596"/>
    <cellStyle name="输出 3 2 4 6" xfId="40597"/>
    <cellStyle name="输出 3 2 5" xfId="40598"/>
    <cellStyle name="输出 3 2 5 2 2" xfId="40599"/>
    <cellStyle name="输出 3 2 5 2 3" xfId="40600"/>
    <cellStyle name="输出 3 2 5 2 4" xfId="40601"/>
    <cellStyle name="输出 3 2 5 3" xfId="40602"/>
    <cellStyle name="输出 3 2 5 4" xfId="40603"/>
    <cellStyle name="输出 3 2 5 5" xfId="40604"/>
    <cellStyle name="输出 3 2 5 6" xfId="40605"/>
    <cellStyle name="输出 3 2 6" xfId="40606"/>
    <cellStyle name="输出 3 2 6 2 2" xfId="40607"/>
    <cellStyle name="输出 3 2 6 3" xfId="40608"/>
    <cellStyle name="输出 3 2 6 4" xfId="40609"/>
    <cellStyle name="输出 3 3" xfId="40610"/>
    <cellStyle name="输出 3 3 2" xfId="40611"/>
    <cellStyle name="输出 3 3 2 2" xfId="40612"/>
    <cellStyle name="输出 3 3 2 2 2" xfId="40613"/>
    <cellStyle name="输出 3 3 2 2 2 2" xfId="40614"/>
    <cellStyle name="输出 3 3 2 2 3" xfId="40615"/>
    <cellStyle name="输出 3 3 2 2 4" xfId="40616"/>
    <cellStyle name="输出 3 3 2 3" xfId="40617"/>
    <cellStyle name="输出 3 3 2 3 2" xfId="40618"/>
    <cellStyle name="输出 3 3 2 4" xfId="40619"/>
    <cellStyle name="输出 3 3 2 4 2" xfId="40620"/>
    <cellStyle name="输出 3 3 2 6" xfId="40621"/>
    <cellStyle name="输出 3 3 3" xfId="40622"/>
    <cellStyle name="输出 3 3 3 2" xfId="40623"/>
    <cellStyle name="输出 3 3 3 2 2" xfId="40624"/>
    <cellStyle name="输出 3 3 3 2 2 2" xfId="40625"/>
    <cellStyle name="输出 3 3 3 2 3" xfId="40626"/>
    <cellStyle name="输出 3 3 3 2 4" xfId="40627"/>
    <cellStyle name="输出 3 3 3 3" xfId="40628"/>
    <cellStyle name="注释 2 3 3 5 3 2 2" xfId="40629"/>
    <cellStyle name="输出 3 3 3 4" xfId="40630"/>
    <cellStyle name="输出 3 3 3 5" xfId="40631"/>
    <cellStyle name="输出 3 3 3 6" xfId="40632"/>
    <cellStyle name="输出 3 4" xfId="40633"/>
    <cellStyle name="输出 3 4 2" xfId="40634"/>
    <cellStyle name="输出 3 4 2 2" xfId="40635"/>
    <cellStyle name="输出 3 4 2 2 3" xfId="40636"/>
    <cellStyle name="输出 3 4 2 2 4" xfId="40637"/>
    <cellStyle name="输出 3 4 2 3 2" xfId="40638"/>
    <cellStyle name="输出 3 4 2 5" xfId="40639"/>
    <cellStyle name="输出 3 4 2 6" xfId="40640"/>
    <cellStyle name="输出 3 4 3" xfId="40641"/>
    <cellStyle name="输出 3 4 3 2" xfId="40642"/>
    <cellStyle name="输出 3 4 3 2 2" xfId="40643"/>
    <cellStyle name="输出 3 4 3 2 2 2" xfId="40644"/>
    <cellStyle name="输出 3 4 3 2 3" xfId="40645"/>
    <cellStyle name="输出 3 4 3 2 4" xfId="40646"/>
    <cellStyle name="输出 3 4 3 3" xfId="40647"/>
    <cellStyle name="输出 3 4 3 4" xfId="40648"/>
    <cellStyle name="输出 3 4 3 5" xfId="40649"/>
    <cellStyle name="输出 3 4 3 6" xfId="40650"/>
    <cellStyle name="输出 3 5" xfId="40651"/>
    <cellStyle name="输出 3 5 2" xfId="40652"/>
    <cellStyle name="输出 3 5 2 2" xfId="40653"/>
    <cellStyle name="输出 3 5 2 2 2" xfId="40654"/>
    <cellStyle name="输出 3 5 2 3" xfId="40655"/>
    <cellStyle name="输出 3 5 2 4" xfId="40656"/>
    <cellStyle name="输出 3 5 3" xfId="40657"/>
    <cellStyle name="输出 3 6 2 2" xfId="40658"/>
    <cellStyle name="输出 3 6 2 2 2" xfId="40659"/>
    <cellStyle name="输出 3 6 2 3" xfId="40660"/>
    <cellStyle name="输出 3 6 3" xfId="40661"/>
    <cellStyle name="输出 3 6 3 2" xfId="40662"/>
    <cellStyle name="输出 3 7" xfId="40663"/>
    <cellStyle name="输出 3 7 2" xfId="40664"/>
    <cellStyle name="输出 3 7 2 2" xfId="40665"/>
    <cellStyle name="输出 3 7 3" xfId="40666"/>
    <cellStyle name="输出 3 8" xfId="40667"/>
    <cellStyle name="输出 3 9" xfId="40668"/>
    <cellStyle name="注释 2 3 3 7 5" xfId="40669"/>
    <cellStyle name="输出 4 10" xfId="40670"/>
    <cellStyle name="输出 4 11" xfId="40671"/>
    <cellStyle name="输出 4 2" xfId="40672"/>
    <cellStyle name="输出 4 2 10" xfId="40673"/>
    <cellStyle name="输出 4 2 2" xfId="40674"/>
    <cellStyle name="输出 4 2 2 2" xfId="40675"/>
    <cellStyle name="输出 4 2 2 2 2" xfId="40676"/>
    <cellStyle name="输出 4 2 2 2 2 2" xfId="40677"/>
    <cellStyle name="输出 4 2 2 2 2 2 2" xfId="40678"/>
    <cellStyle name="输出 4 2 2 2 3" xfId="40679"/>
    <cellStyle name="输出 4 2 2 3" xfId="40680"/>
    <cellStyle name="输出 4 2 2 3 2" xfId="40681"/>
    <cellStyle name="输出 4 2 2 3 2 2" xfId="40682"/>
    <cellStyle name="输出 4 2 2 3 2 2 2" xfId="40683"/>
    <cellStyle name="输出 4 2 2 3 2 4" xfId="40684"/>
    <cellStyle name="输出 4 2 2 3 3 2" xfId="40685"/>
    <cellStyle name="输出 4 2 2 4" xfId="40686"/>
    <cellStyle name="输出 4 2 2 4 2" xfId="40687"/>
    <cellStyle name="输出 4 2 2 4 2 2" xfId="40688"/>
    <cellStyle name="输出 4 2 2 5" xfId="40689"/>
    <cellStyle name="输出 4 2 2 5 2" xfId="40690"/>
    <cellStyle name="输出 4 2 2 6" xfId="40691"/>
    <cellStyle name="输出 4 2 2 6 2" xfId="40692"/>
    <cellStyle name="输出 4 2 2 7" xfId="40693"/>
    <cellStyle name="输出 4 2 2 8" xfId="40694"/>
    <cellStyle name="输出 4 2 3" xfId="40695"/>
    <cellStyle name="输出 4 2 3 2" xfId="40696"/>
    <cellStyle name="输出 4 2 3 2 2" xfId="40697"/>
    <cellStyle name="输出 4 2 3 2 2 2" xfId="40698"/>
    <cellStyle name="输出 4 2 3 2 2 2 2" xfId="40699"/>
    <cellStyle name="输出 4 2 3 2 2 3" xfId="40700"/>
    <cellStyle name="输出 4 2 3 2 2 4" xfId="40701"/>
    <cellStyle name="输出 4 2 3 2 3" xfId="40702"/>
    <cellStyle name="输出 4 2 3 3" xfId="40703"/>
    <cellStyle name="输出 4 2 3 3 2" xfId="40704"/>
    <cellStyle name="输出 4 2 3 3 5" xfId="40705"/>
    <cellStyle name="输出 4 2 3 3 6" xfId="40706"/>
    <cellStyle name="注释 2 3 3 6 2 2 2" xfId="40707"/>
    <cellStyle name="输出 4 2 3 4" xfId="40708"/>
    <cellStyle name="注释 2 3 3 6 2 2 2 2" xfId="40709"/>
    <cellStyle name="输出 4 2 3 4 2" xfId="40710"/>
    <cellStyle name="输出 4 2 3 4 3" xfId="40711"/>
    <cellStyle name="输出 4 2 3 4 4" xfId="40712"/>
    <cellStyle name="注释 2 3 3 6 2 2 3" xfId="40713"/>
    <cellStyle name="输出 4 2 3 5" xfId="40714"/>
    <cellStyle name="输出 4 2 3 5 2" xfId="40715"/>
    <cellStyle name="注释 2 3 3 6 2 2 4" xfId="40716"/>
    <cellStyle name="输出 4 2 3 6" xfId="40717"/>
    <cellStyle name="输出 4 2 3 6 2" xfId="40718"/>
    <cellStyle name="输出 4 2 3 8" xfId="40719"/>
    <cellStyle name="输出 4 2 4" xfId="40720"/>
    <cellStyle name="输出 4 2 4 2" xfId="40721"/>
    <cellStyle name="输出 4 2 4 3" xfId="40722"/>
    <cellStyle name="注释 2 3 3 6 2 3 2" xfId="40723"/>
    <cellStyle name="输出 4 2 4 4" xfId="40724"/>
    <cellStyle name="输出 4 2 4 5" xfId="40725"/>
    <cellStyle name="输出 4 2 4 6" xfId="40726"/>
    <cellStyle name="输出 4 2 5" xfId="40727"/>
    <cellStyle name="输出 4 2 5 3" xfId="40728"/>
    <cellStyle name="输出 4 2 5 4" xfId="40729"/>
    <cellStyle name="输出 4 2 5 5" xfId="40730"/>
    <cellStyle name="输出 4 2 5 6" xfId="40731"/>
    <cellStyle name="输出 4 2 6" xfId="40732"/>
    <cellStyle name="输出 4 3" xfId="40733"/>
    <cellStyle name="输出 4 3 2" xfId="40734"/>
    <cellStyle name="输出 4 3 2 2 2" xfId="40735"/>
    <cellStyle name="输出 4 3 2 2 2 2" xfId="40736"/>
    <cellStyle name="输出 4 3 2 4" xfId="40737"/>
    <cellStyle name="输出 4 3 2 4 2" xfId="40738"/>
    <cellStyle name="输出 4 3 2 5" xfId="40739"/>
    <cellStyle name="输出 4 3 2 6" xfId="40740"/>
    <cellStyle name="输出 4 3 3" xfId="40741"/>
    <cellStyle name="输出 4 3 3 2" xfId="40742"/>
    <cellStyle name="输出 4 3 3 2 2" xfId="40743"/>
    <cellStyle name="输出 4 3 3 2 2 2" xfId="40744"/>
    <cellStyle name="输出 4 3 3 2 3" xfId="40745"/>
    <cellStyle name="输出 4 3 3 3" xfId="40746"/>
    <cellStyle name="注释 2 3 3 6 3 2 2" xfId="40747"/>
    <cellStyle name="输出 4 3 3 4" xfId="40748"/>
    <cellStyle name="输出 4 3 3 4 2" xfId="40749"/>
    <cellStyle name="输出 4 3 3 5" xfId="40750"/>
    <cellStyle name="输出 4 3 3 6" xfId="40751"/>
    <cellStyle name="输出 4 4" xfId="40752"/>
    <cellStyle name="输出 4 4 2 2 3" xfId="40753"/>
    <cellStyle name="输出 4 4 2 4 2" xfId="40754"/>
    <cellStyle name="输出 4 4 2 5" xfId="40755"/>
    <cellStyle name="输出 4 4 2 6" xfId="40756"/>
    <cellStyle name="输出 4 4 3 2" xfId="40757"/>
    <cellStyle name="输出 4 4 3 2 2" xfId="40758"/>
    <cellStyle name="输出 4 4 3 2 2 2" xfId="40759"/>
    <cellStyle name="输出 4 4 3 2 3" xfId="40760"/>
    <cellStyle name="输出 4 4 3 3" xfId="40761"/>
    <cellStyle name="输出 4 4 3 3 2" xfId="40762"/>
    <cellStyle name="输出 4 4 3 4" xfId="40763"/>
    <cellStyle name="输出 4 4 3 4 2" xfId="40764"/>
    <cellStyle name="输出 4 4 3 5" xfId="40765"/>
    <cellStyle name="输出 4 4 3 6" xfId="40766"/>
    <cellStyle name="输出 4 5" xfId="40767"/>
    <cellStyle name="输出 4 5 2" xfId="40768"/>
    <cellStyle name="输出 4 5 2 2" xfId="40769"/>
    <cellStyle name="输出 4 5 2 2 2" xfId="40770"/>
    <cellStyle name="输出 4 5 2 4" xfId="40771"/>
    <cellStyle name="输出 4 5 3" xfId="40772"/>
    <cellStyle name="输出 4 5 3 2" xfId="40773"/>
    <cellStyle name="输出 4 6 2 2" xfId="40774"/>
    <cellStyle name="输出 4 6 2 2 2" xfId="40775"/>
    <cellStyle name="输出 4 6 2 3" xfId="40776"/>
    <cellStyle name="输出 4 6 3" xfId="40777"/>
    <cellStyle name="输出 4 6 3 2" xfId="40778"/>
    <cellStyle name="输出 4 7 2" xfId="40779"/>
    <cellStyle name="输出 4 7 2 2" xfId="40780"/>
    <cellStyle name="输出 4 7 3" xfId="40781"/>
    <cellStyle name="输出 4 9 2" xfId="40782"/>
    <cellStyle name="输出 5" xfId="40783"/>
    <cellStyle name="输出 5 10" xfId="40784"/>
    <cellStyle name="输出 5 11" xfId="40785"/>
    <cellStyle name="输出 5 2" xfId="40786"/>
    <cellStyle name="输入 2 3 2 6 2 5" xfId="40787"/>
    <cellStyle name="输出 5 2 10" xfId="40788"/>
    <cellStyle name="输出 5 2 2" xfId="40789"/>
    <cellStyle name="输出 5 2 2 2" xfId="40790"/>
    <cellStyle name="输出 5 2 2 6 2" xfId="40791"/>
    <cellStyle name="输出 5 2 2 7" xfId="40792"/>
    <cellStyle name="输出 5 2 2 8" xfId="40793"/>
    <cellStyle name="输出 5 2 3" xfId="40794"/>
    <cellStyle name="输出 5 2 3 2" xfId="40795"/>
    <cellStyle name="输出 5 2 3 2 2" xfId="40796"/>
    <cellStyle name="输出 5 2 3 2 2 2" xfId="40797"/>
    <cellStyle name="输出 5 2 3 2 2 2 2" xfId="40798"/>
    <cellStyle name="输出 5 2 3 2 2 3" xfId="40799"/>
    <cellStyle name="输出 5 2 3 2 2 4" xfId="40800"/>
    <cellStyle name="注释 2 8 2 2" xfId="40801"/>
    <cellStyle name="输出 5 2 3 2 3" xfId="40802"/>
    <cellStyle name="注释 2 8 2 2 2" xfId="40803"/>
    <cellStyle name="注释 2 3 2 9" xfId="40804"/>
    <cellStyle name="输出 5 2 3 2 3 2" xfId="40805"/>
    <cellStyle name="注释 2 8 2 3" xfId="40806"/>
    <cellStyle name="输出 5 2 3 2 4" xfId="40807"/>
    <cellStyle name="注释 2 8 2 3 2" xfId="40808"/>
    <cellStyle name="注释 2 3 3 9" xfId="40809"/>
    <cellStyle name="输出 5 2 3 2 4 2" xfId="40810"/>
    <cellStyle name="注释 2 8 2 4" xfId="40811"/>
    <cellStyle name="输出 5 2 3 2 5" xfId="40812"/>
    <cellStyle name="注释 2 8 2 5" xfId="40813"/>
    <cellStyle name="输出 5 2 3 2 6" xfId="40814"/>
    <cellStyle name="输出 5 2 3 3 2 2 2" xfId="40815"/>
    <cellStyle name="输出 5 2 3 3 2 3" xfId="40816"/>
    <cellStyle name="输出 5 2 3 3 2 4" xfId="40817"/>
    <cellStyle name="注释 2 8 3 2 2" xfId="40818"/>
    <cellStyle name="注释 2 4 2 9" xfId="40819"/>
    <cellStyle name="输出 5 2 3 3 3 2" xfId="40820"/>
    <cellStyle name="注释 2 8 3 3 2" xfId="40821"/>
    <cellStyle name="输出 5 2 3 3 4 2" xfId="40822"/>
    <cellStyle name="注释 2 8 3 4" xfId="40823"/>
    <cellStyle name="输出 5 2 3 3 5" xfId="40824"/>
    <cellStyle name="注释 2 8 3 5" xfId="40825"/>
    <cellStyle name="输出 5 2 3 3 6" xfId="40826"/>
    <cellStyle name="输出 5 2 3 4 2 2" xfId="40827"/>
    <cellStyle name="注释 2 8 4 2" xfId="40828"/>
    <cellStyle name="输出 5 2 3 4 3" xfId="40829"/>
    <cellStyle name="注释 2 8 4 3" xfId="40830"/>
    <cellStyle name="输出 5 2 3 4 4" xfId="40831"/>
    <cellStyle name="输出 5 2 3 5 2" xfId="40832"/>
    <cellStyle name="输出 5 2 3 7" xfId="40833"/>
    <cellStyle name="输出 5 2 3 8" xfId="40834"/>
    <cellStyle name="输出 5 2 4" xfId="40835"/>
    <cellStyle name="输出 5 2 4 2" xfId="40836"/>
    <cellStyle name="输出 5 2 4 2 2" xfId="40837"/>
    <cellStyle name="输出 5 2 4 2 2 2" xfId="40838"/>
    <cellStyle name="注释 2 9 2 2" xfId="40839"/>
    <cellStyle name="输出 5 2 4 2 3" xfId="40840"/>
    <cellStyle name="注释 2 9 2 3" xfId="40841"/>
    <cellStyle name="输出 5 2 4 2 4" xfId="40842"/>
    <cellStyle name="输出 5 2 4 4 2" xfId="40843"/>
    <cellStyle name="输出 5 2 4 6" xfId="40844"/>
    <cellStyle name="输出 5 2 5" xfId="40845"/>
    <cellStyle name="输出 5 2 5 3 2" xfId="40846"/>
    <cellStyle name="输出 5 2 5 4" xfId="40847"/>
    <cellStyle name="输出 5 2 5 4 2" xfId="40848"/>
    <cellStyle name="输出 5 2 5 5" xfId="40849"/>
    <cellStyle name="输出 5 2 5 6" xfId="40850"/>
    <cellStyle name="输出 5 2 6" xfId="40851"/>
    <cellStyle name="输出 5 2 6 2" xfId="40852"/>
    <cellStyle name="输出 5 2 6 2 2" xfId="40853"/>
    <cellStyle name="输出 5 2 6 3" xfId="40854"/>
    <cellStyle name="输出 5 2 6 4" xfId="40855"/>
    <cellStyle name="输出 5 2 8 2" xfId="40856"/>
    <cellStyle name="输出 5 3" xfId="40857"/>
    <cellStyle name="输出 5 3 2" xfId="40858"/>
    <cellStyle name="输出 5 3 2 2" xfId="40859"/>
    <cellStyle name="输出 5 3 2 2 2" xfId="40860"/>
    <cellStyle name="注释 3 7 2 2" xfId="40861"/>
    <cellStyle name="输出 5 3 2 2 3" xfId="40862"/>
    <cellStyle name="输出 5 3 2 4 2" xfId="40863"/>
    <cellStyle name="输出 5 3 2 6" xfId="40864"/>
    <cellStyle name="输出 5 3 3 2 2" xfId="40865"/>
    <cellStyle name="输出 5 3 3 2 3" xfId="40866"/>
    <cellStyle name="输出 5 3 3 4" xfId="40867"/>
    <cellStyle name="输出 5 3 3 4 2" xfId="40868"/>
    <cellStyle name="输出 5 3 3 5" xfId="40869"/>
    <cellStyle name="输出 5 3 3 6" xfId="40870"/>
    <cellStyle name="输出 5 4" xfId="40871"/>
    <cellStyle name="输出 5 4 2 2 2" xfId="40872"/>
    <cellStyle name="输出 5 4 2 2 2 2" xfId="40873"/>
    <cellStyle name="注释 4 7 2 2" xfId="40874"/>
    <cellStyle name="输出 5 4 2 2 3" xfId="40875"/>
    <cellStyle name="输出 5 4 2 2 4" xfId="40876"/>
    <cellStyle name="注释 2 12 2 5" xfId="40877"/>
    <cellStyle name="输出 5 4 2 4 2" xfId="40878"/>
    <cellStyle name="输出 5 4 2 6" xfId="40879"/>
    <cellStyle name="输出 5 4 3 2" xfId="40880"/>
    <cellStyle name="输出 5 4 3 2 2" xfId="40881"/>
    <cellStyle name="输出 5 4 3 2 2 2" xfId="40882"/>
    <cellStyle name="输出 5 4 3 2 3" xfId="40883"/>
    <cellStyle name="输出 5 4 3 2 4" xfId="40884"/>
    <cellStyle name="输出 5 4 3 3 2" xfId="40885"/>
    <cellStyle name="输出 5 4 3 4" xfId="40886"/>
    <cellStyle name="输出 5 4 3 4 2" xfId="40887"/>
    <cellStyle name="输出 5 4 3 5" xfId="40888"/>
    <cellStyle name="输出 5 4 3 6" xfId="40889"/>
    <cellStyle name="输出 5 5" xfId="40890"/>
    <cellStyle name="输出 5 5 2 2 2" xfId="40891"/>
    <cellStyle name="输出 5 5 2 4" xfId="40892"/>
    <cellStyle name="输出 5 5 3 2" xfId="40893"/>
    <cellStyle name="输出 5 6 2 2" xfId="40894"/>
    <cellStyle name="输出 5 6 2 2 2" xfId="40895"/>
    <cellStyle name="输出 5 6 2 3" xfId="40896"/>
    <cellStyle name="输出 5 6 3 2" xfId="40897"/>
    <cellStyle name="输出 5 7" xfId="40898"/>
    <cellStyle name="输出 5 7 2 2" xfId="40899"/>
    <cellStyle name="输出 5 7 3" xfId="40900"/>
    <cellStyle name="输出 5 8" xfId="40901"/>
    <cellStyle name="输出 5 8 2" xfId="40902"/>
    <cellStyle name="输出 5 9" xfId="40903"/>
    <cellStyle name="输出 5 9 2" xfId="40904"/>
    <cellStyle name="输出 6" xfId="40905"/>
    <cellStyle name="输出 6 2 2 2 4" xfId="40906"/>
    <cellStyle name="输出 6 2 2 4 2" xfId="40907"/>
    <cellStyle name="输出 6 2 2 6" xfId="40908"/>
    <cellStyle name="输出 6 2 3 2 2 2" xfId="40909"/>
    <cellStyle name="输出 6 2 3 2 3" xfId="40910"/>
    <cellStyle name="输出 6 2 3 2 4" xfId="40911"/>
    <cellStyle name="输出 6 2 3 3 2" xfId="40912"/>
    <cellStyle name="输出 6 2 3 4 2" xfId="40913"/>
    <cellStyle name="输出 6 2 3 5" xfId="40914"/>
    <cellStyle name="输出 6 2 3 6" xfId="40915"/>
    <cellStyle name="输出 6 2 4 2 2" xfId="40916"/>
    <cellStyle name="输出 6 2 4 3" xfId="40917"/>
    <cellStyle name="输出 6 2 4 4" xfId="40918"/>
    <cellStyle name="输出 6 2 5 2" xfId="40919"/>
    <cellStyle name="输出 6 3 2 2 2" xfId="40920"/>
    <cellStyle name="输出 6 3 2 2 3" xfId="40921"/>
    <cellStyle name="输出 6 3 2 2 4" xfId="40922"/>
    <cellStyle name="输出 6 3 2 3 2" xfId="40923"/>
    <cellStyle name="输出 6 3 2 4" xfId="40924"/>
    <cellStyle name="输出 6 3 2 4 2" xfId="40925"/>
    <cellStyle name="输出 6 3 2 5" xfId="40926"/>
    <cellStyle name="输出 6 3 2 6" xfId="40927"/>
    <cellStyle name="输出 6 3 3 2 2" xfId="40928"/>
    <cellStyle name="输出 6 3 3 2 2 2" xfId="40929"/>
    <cellStyle name="输出 6 3 3 2 3" xfId="40930"/>
    <cellStyle name="输出 6 3 3 2 4" xfId="40931"/>
    <cellStyle name="输出 6 3 3 3" xfId="40932"/>
    <cellStyle name="输出 6 3 3 3 2" xfId="40933"/>
    <cellStyle name="输出 6 3 3 4" xfId="40934"/>
    <cellStyle name="输出 6 3 3 4 2" xfId="40935"/>
    <cellStyle name="输出 6 3 3 5" xfId="40936"/>
    <cellStyle name="输出 6 3 3 6" xfId="40937"/>
    <cellStyle name="输出 6 4 2 2 2" xfId="40938"/>
    <cellStyle name="输出 6 4 2 4" xfId="40939"/>
    <cellStyle name="输出 6 4 3 2" xfId="40940"/>
    <cellStyle name="输出 6 5 2 2" xfId="40941"/>
    <cellStyle name="输出 6 5 2 2 2" xfId="40942"/>
    <cellStyle name="输出 6 5 2 3" xfId="40943"/>
    <cellStyle name="输出 6 5 2 4" xfId="40944"/>
    <cellStyle name="输出 6 5 3 2" xfId="40945"/>
    <cellStyle name="输出 6 6 2" xfId="40946"/>
    <cellStyle name="输出 6 6 2 2" xfId="40947"/>
    <cellStyle name="输出 6 6 3" xfId="40948"/>
    <cellStyle name="输出 6 7" xfId="40949"/>
    <cellStyle name="输出 6 7 2" xfId="40950"/>
    <cellStyle name="输出 6 8" xfId="40951"/>
    <cellStyle name="输出 6 8 2" xfId="40952"/>
    <cellStyle name="输出 6 9" xfId="40953"/>
    <cellStyle name="输出 7" xfId="40954"/>
    <cellStyle name="输出 7 2 2 2 2" xfId="40955"/>
    <cellStyle name="输出 7 2 2 4" xfId="40956"/>
    <cellStyle name="输出 7 2 6" xfId="40957"/>
    <cellStyle name="输出 7 3 2 2 2" xfId="40958"/>
    <cellStyle name="输出 7 3 2 3" xfId="40959"/>
    <cellStyle name="输出 7 3 2 4" xfId="40960"/>
    <cellStyle name="输出 7 3 3 2" xfId="40961"/>
    <cellStyle name="输出 7 4 2 2" xfId="40962"/>
    <cellStyle name="输出 7 6 2" xfId="40963"/>
    <cellStyle name="输出 7 7" xfId="40964"/>
    <cellStyle name="输出 7 8" xfId="40965"/>
    <cellStyle name="输出 8" xfId="40966"/>
    <cellStyle name="输入 2 11 2 2 2" xfId="40967"/>
    <cellStyle name="输出 9" xfId="40968"/>
    <cellStyle name="输入 10" xfId="40969"/>
    <cellStyle name="输入 2" xfId="40970"/>
    <cellStyle name="输入 2 2 3 2 3 3" xfId="40971"/>
    <cellStyle name="输入 2 10" xfId="40972"/>
    <cellStyle name="输入 2 2 3 2 3 3 2" xfId="40973"/>
    <cellStyle name="输入 2 10 2" xfId="40974"/>
    <cellStyle name="输入 2 2 3 2 3 3 2 2" xfId="40975"/>
    <cellStyle name="输入 2 10 2 2" xfId="40976"/>
    <cellStyle name="输入 2 2 3 2 3 3 2 2 2" xfId="40977"/>
    <cellStyle name="输入 2 10 2 2 2" xfId="40978"/>
    <cellStyle name="输入 2 10 2 2 2 2" xfId="40979"/>
    <cellStyle name="输入 2 10 2 2 3" xfId="40980"/>
    <cellStyle name="输入 2 10 2 2 4" xfId="40981"/>
    <cellStyle name="输入 2 10 2 5" xfId="40982"/>
    <cellStyle name="输入 2 2 3 2 3 3 3" xfId="40983"/>
    <cellStyle name="输入 2 10 3" xfId="40984"/>
    <cellStyle name="输入 2 2 3 2 3 3 3 2" xfId="40985"/>
    <cellStyle name="输入 2 10 3 2" xfId="40986"/>
    <cellStyle name="输入 2 10 3 2 2" xfId="40987"/>
    <cellStyle name="输入 6 2 2 2 2" xfId="40988"/>
    <cellStyle name="输入 2 10 3 4" xfId="40989"/>
    <cellStyle name="输入 2 2 3 2 3 3 4" xfId="40990"/>
    <cellStyle name="输入 2 10 4" xfId="40991"/>
    <cellStyle name="输入 2 10 6" xfId="40992"/>
    <cellStyle name="输入 2 2 3 2 3 4" xfId="40993"/>
    <cellStyle name="输入 2 11" xfId="40994"/>
    <cellStyle name="输入 2 2 3 2 3 4 2" xfId="40995"/>
    <cellStyle name="输入 2 11 2" xfId="40996"/>
    <cellStyle name="输入 2 2 3 2 3 4 2 2" xfId="40997"/>
    <cellStyle name="输入 2 11 2 2" xfId="40998"/>
    <cellStyle name="输入 2 11 3 2" xfId="40999"/>
    <cellStyle name="输入 2 2 3 2 3 4 4" xfId="41000"/>
    <cellStyle name="输入 2 11 4" xfId="41001"/>
    <cellStyle name="输入 2 11 5" xfId="41002"/>
    <cellStyle name="输入 2 2 3 2 3 5" xfId="41003"/>
    <cellStyle name="输入 2 12" xfId="41004"/>
    <cellStyle name="注释 2 2 3 2 4" xfId="41005"/>
    <cellStyle name="输入 2 2 3 2 3 5 2" xfId="41006"/>
    <cellStyle name="输入 2 12 2" xfId="41007"/>
    <cellStyle name="注释 2 2 3 2 4 2 2" xfId="41008"/>
    <cellStyle name="输入 2 12 2 2 2" xfId="41009"/>
    <cellStyle name="注释 2 2 3 2 5" xfId="41010"/>
    <cellStyle name="输入 2 12 3" xfId="41011"/>
    <cellStyle name="注释 2 2 3 2 6" xfId="41012"/>
    <cellStyle name="输入 2 12 4" xfId="41013"/>
    <cellStyle name="注释 2 2 3 2 7" xfId="41014"/>
    <cellStyle name="输入 2 12 5" xfId="41015"/>
    <cellStyle name="输入 2 2 3 2 3 6" xfId="41016"/>
    <cellStyle name="输入 2 13" xfId="41017"/>
    <cellStyle name="注释 2 2 3 3 5 2" xfId="41018"/>
    <cellStyle name="输入 2 13 3 2" xfId="41019"/>
    <cellStyle name="输入 2 2 3 2 3 7" xfId="41020"/>
    <cellStyle name="输入 2 14" xfId="41021"/>
    <cellStyle name="输入 2 14 2 2 2 2" xfId="41022"/>
    <cellStyle name="输入 2 14 2 3 2" xfId="41023"/>
    <cellStyle name="注释 2 2 3 4 6" xfId="41024"/>
    <cellStyle name="输入 2 14 4" xfId="41025"/>
    <cellStyle name="输入 2 14 5" xfId="41026"/>
    <cellStyle name="输入 2 14 6" xfId="41027"/>
    <cellStyle name="输入 2 15" xfId="41028"/>
    <cellStyle name="输入 2 16" xfId="41029"/>
    <cellStyle name="注释 2 2 3 6 4" xfId="41030"/>
    <cellStyle name="输入 2 16 2" xfId="41031"/>
    <cellStyle name="输入 2 18" xfId="41032"/>
    <cellStyle name="输入 2 2" xfId="41033"/>
    <cellStyle name="输入 2 2 10" xfId="41034"/>
    <cellStyle name="输入 2 2 10 2" xfId="41035"/>
    <cellStyle name="输入 2 2 10 2 2" xfId="41036"/>
    <cellStyle name="输入 2 2 10 2 4" xfId="41037"/>
    <cellStyle name="输入 2 2 10 3" xfId="41038"/>
    <cellStyle name="输入 2 2 10 3 2" xfId="41039"/>
    <cellStyle name="输入 2 2 11" xfId="41040"/>
    <cellStyle name="输入 2 2 11 2" xfId="41041"/>
    <cellStyle name="输入 2 2 11 2 2" xfId="41042"/>
    <cellStyle name="输入 2 2 11 2 2 2" xfId="41043"/>
    <cellStyle name="输入 2 2 11 2 2 4" xfId="41044"/>
    <cellStyle name="输入 2 2 11 2 3" xfId="41045"/>
    <cellStyle name="输入 2 2 11 2 3 2" xfId="41046"/>
    <cellStyle name="输入 2 2 11 2 4" xfId="41047"/>
    <cellStyle name="输入 2 2 11 2 5" xfId="41048"/>
    <cellStyle name="输入 2 2 11 3" xfId="41049"/>
    <cellStyle name="输入 2 2 11 3 2" xfId="41050"/>
    <cellStyle name="输入 2 2 11 3 2 2" xfId="41051"/>
    <cellStyle name="输入 2 2 11 3 3" xfId="41052"/>
    <cellStyle name="输入 2 2 11 3 4" xfId="41053"/>
    <cellStyle name="输入 2 2 11 6" xfId="41054"/>
    <cellStyle name="输入 2 2 12 2" xfId="41055"/>
    <cellStyle name="输入 2 2 12 2 2" xfId="41056"/>
    <cellStyle name="输入 2 2 12 3" xfId="41057"/>
    <cellStyle name="输入 2 2 13" xfId="41058"/>
    <cellStyle name="输入 2 2 13 2" xfId="41059"/>
    <cellStyle name="输入 2 2 14" xfId="41060"/>
    <cellStyle name="输入 2 2 14 2" xfId="41061"/>
    <cellStyle name="输入 2 2 15" xfId="41062"/>
    <cellStyle name="输入 2 2 2 2 11 2" xfId="41063"/>
    <cellStyle name="输入 2 2 2 2 12" xfId="41064"/>
    <cellStyle name="输入 2 2 2 2 13" xfId="41065"/>
    <cellStyle name="输入 2 2 2 2 14" xfId="41066"/>
    <cellStyle name="输入 2 2 2 2 2" xfId="41067"/>
    <cellStyle name="输入 2 2 2 2 2 2 4" xfId="41068"/>
    <cellStyle name="输入 2 2 2 2 2 3 2" xfId="41069"/>
    <cellStyle name="输入 2 2 2 2 2 3 2 4" xfId="41070"/>
    <cellStyle name="输入 2 2 2 2 2 3 3" xfId="41071"/>
    <cellStyle name="输入 2 2 2 2 2 3 3 2" xfId="41072"/>
    <cellStyle name="输入 2 2 2 2 2 3 4" xfId="41073"/>
    <cellStyle name="输入 2 2 2 2 2 3 5" xfId="41074"/>
    <cellStyle name="输入 2 2 2 2 2 8" xfId="41075"/>
    <cellStyle name="输入 2 2 2 2 3" xfId="41076"/>
    <cellStyle name="输入 2 2 2 2 3 2" xfId="41077"/>
    <cellStyle name="输入 2 2 2 2 3 2 2 3" xfId="41078"/>
    <cellStyle name="输入 2 2 2 2 3 2 3 2" xfId="41079"/>
    <cellStyle name="输入 2 2 2 2 3 2 4" xfId="41080"/>
    <cellStyle name="输入 2 2 2 2 3 2 5" xfId="41081"/>
    <cellStyle name="输入 2 2 2 2 3 3" xfId="41082"/>
    <cellStyle name="输入 2 2 2 2 3 3 2" xfId="41083"/>
    <cellStyle name="输入 2 2 2 2 3 3 2 2" xfId="41084"/>
    <cellStyle name="输入 2 2 2 2 3 3 2 2 2" xfId="41085"/>
    <cellStyle name="输入 2 2 2 2 3 3 2 3" xfId="41086"/>
    <cellStyle name="输入 2 2 2 2 3 3 2 4" xfId="41087"/>
    <cellStyle name="输入 2 2 2 2 3 3 3" xfId="41088"/>
    <cellStyle name="输入 2 2 2 2 3 3 3 2" xfId="41089"/>
    <cellStyle name="输入 2 2 2 2 3 3 4" xfId="41090"/>
    <cellStyle name="输入 2 2 2 2 3 3 5" xfId="41091"/>
    <cellStyle name="输入 2 2 2 2 3 4 2 2" xfId="41092"/>
    <cellStyle name="输入 2 7 2 2 5" xfId="41093"/>
    <cellStyle name="输入 2 2 2 2 3 5 2" xfId="41094"/>
    <cellStyle name="输入 2 2 2 2 3 7" xfId="41095"/>
    <cellStyle name="输入 2 2 2 2 3 8" xfId="41096"/>
    <cellStyle name="输入 2 2 2 2 4 2" xfId="41097"/>
    <cellStyle name="输入 2 2 2 2 4 2 2" xfId="41098"/>
    <cellStyle name="输入 2 2 2 2 4 2 2 3" xfId="41099"/>
    <cellStyle name="输入 2 2 2 2 4 2 2 4" xfId="41100"/>
    <cellStyle name="输入 2 2 2 2 4 2 3" xfId="41101"/>
    <cellStyle name="输入 2 2 2 2 4 2 3 2" xfId="41102"/>
    <cellStyle name="输入 2 2 2 2 4 2 4" xfId="41103"/>
    <cellStyle name="输入 2 2 2 2 4 3" xfId="41104"/>
    <cellStyle name="输入 2 2 2 2 4 3 2" xfId="41105"/>
    <cellStyle name="输入 2 2 2 2 4 3 2 2" xfId="41106"/>
    <cellStyle name="输入 2 2 2 2 4 3 2 2 2" xfId="41107"/>
    <cellStyle name="输入 2 2 2 2 4 3 2 3" xfId="41108"/>
    <cellStyle name="输入 2 2 2 2 4 3 2 4" xfId="41109"/>
    <cellStyle name="输入 2 2 2 2 4 3 3" xfId="41110"/>
    <cellStyle name="输入 2 2 2 2 4 3 4" xfId="41111"/>
    <cellStyle name="输入 2 2 2 2 4 3 5" xfId="41112"/>
    <cellStyle name="输入 2 2 2 2 4 4 2" xfId="41113"/>
    <cellStyle name="输入 2 2 2 2 4 4 3" xfId="41114"/>
    <cellStyle name="输入 2 7 3 2 5" xfId="41115"/>
    <cellStyle name="输入 2 2 2 2 4 5 2" xfId="41116"/>
    <cellStyle name="输入 2 2 2 2 4 6" xfId="41117"/>
    <cellStyle name="输入 2 2 2 2 4 7" xfId="41118"/>
    <cellStyle name="输入 2 2 2 2 5 2 2" xfId="41119"/>
    <cellStyle name="输入 2 2 2 2 5 2 2 2 2" xfId="41120"/>
    <cellStyle name="输入 2 2 2 2 5 2 2 3" xfId="41121"/>
    <cellStyle name="输入 2 2 2 2 5 2 2 4" xfId="41122"/>
    <cellStyle name="输入 2 2 2 2 5 2 3" xfId="41123"/>
    <cellStyle name="输入 2 2 2 2 5 2 4" xfId="41124"/>
    <cellStyle name="输入 2 2 2 2 5 2 5" xfId="41125"/>
    <cellStyle name="输入 2 2 2 2 5 3" xfId="41126"/>
    <cellStyle name="输入 2 2 2 2 5 3 2" xfId="41127"/>
    <cellStyle name="输入 2 2 2 2 5 3 2 2" xfId="41128"/>
    <cellStyle name="输入 2 2 2 2 5 3 3" xfId="41129"/>
    <cellStyle name="输入 2 2 2 2 5 3 4" xfId="41130"/>
    <cellStyle name="输入 2 2 2 2 5 4" xfId="41131"/>
    <cellStyle name="输入 2 2 2 2 5 4 2" xfId="41132"/>
    <cellStyle name="输入 2 2 2 2 5 5" xfId="41133"/>
    <cellStyle name="输入 2 2 2 2 5 6" xfId="41134"/>
    <cellStyle name="输入 2 8 3 2 2 2" xfId="41135"/>
    <cellStyle name="输入 2 2 2 2 6" xfId="41136"/>
    <cellStyle name="输入 2 2 2 2 6 2" xfId="41137"/>
    <cellStyle name="输入 2 2 2 2 6 2 2" xfId="41138"/>
    <cellStyle name="输入 2 2 2 2 6 2 2 2 2" xfId="41139"/>
    <cellStyle name="输入 2 2 2 2 6 2 2 3" xfId="41140"/>
    <cellStyle name="输入 2 2 2 2 6 2 2 4" xfId="41141"/>
    <cellStyle name="输入 2 2 2 2 6 2 3" xfId="41142"/>
    <cellStyle name="输入 2 2 2 2 6 2 4" xfId="41143"/>
    <cellStyle name="输入 2 2 2 2 6 2 5" xfId="41144"/>
    <cellStyle name="输入 2 2 2 2 6 3" xfId="41145"/>
    <cellStyle name="输入 2 2 2 2 6 3 4" xfId="41146"/>
    <cellStyle name="输入 2 2 2 2 6 4" xfId="41147"/>
    <cellStyle name="输入 2 2 2 2 6 5" xfId="41148"/>
    <cellStyle name="输入 2 2 2 2 6 6" xfId="41149"/>
    <cellStyle name="输入 2 2 2 2 7" xfId="41150"/>
    <cellStyle name="输入 2 2 2 2 7 2 2" xfId="41151"/>
    <cellStyle name="输入 2 2 2 2 7 2 2 2" xfId="41152"/>
    <cellStyle name="输入 2 2 2 2 7 2 3" xfId="41153"/>
    <cellStyle name="输入 2 2 2 2 7 3" xfId="41154"/>
    <cellStyle name="输入 2 2 2 2 7 3 2" xfId="41155"/>
    <cellStyle name="输入 2 2 2 2 8" xfId="41156"/>
    <cellStyle name="输入 2 2 7 2 5" xfId="41157"/>
    <cellStyle name="输入 2 2 2 2 8 2" xfId="41158"/>
    <cellStyle name="输入 2 2 2 2 8 2 2 2" xfId="41159"/>
    <cellStyle name="输入 2 2 2 2 8 2 3" xfId="41160"/>
    <cellStyle name="输入 2 2 2 2 8 3" xfId="41161"/>
    <cellStyle name="输入 2 2 2 2 8 3 2" xfId="41162"/>
    <cellStyle name="输入 2 2 2 2 8 4" xfId="41163"/>
    <cellStyle name="输入 2 2 2 2 8 5" xfId="41164"/>
    <cellStyle name="输入 2 2 2 2 9" xfId="41165"/>
    <cellStyle name="输入 2 2 2 2 9 2" xfId="41166"/>
    <cellStyle name="输入 2 2 2 2 9 2 2" xfId="41167"/>
    <cellStyle name="输入 2 2 2 2 9 2 2 2" xfId="41168"/>
    <cellStyle name="输入 2 2 2 2 9 2 3" xfId="41169"/>
    <cellStyle name="输入 2 2 2 2 9 3" xfId="41170"/>
    <cellStyle name="输入 2 2 2 2 9 3 2" xfId="41171"/>
    <cellStyle name="输入 2 2 2 2 9 4" xfId="41172"/>
    <cellStyle name="输入 2 2 2 2 9 5" xfId="41173"/>
    <cellStyle name="输入 2 2 2 3" xfId="41174"/>
    <cellStyle name="输入 2 2 2 3 2" xfId="41175"/>
    <cellStyle name="输入 2 2 2 3 2 2 4" xfId="41176"/>
    <cellStyle name="输入 2 2 2 3 2 3 2" xfId="41177"/>
    <cellStyle name="输入 2 2 2 3 2 4 2" xfId="41178"/>
    <cellStyle name="输入 2 2 2 3 2 6" xfId="41179"/>
    <cellStyle name="输入 2 2 2 3 3" xfId="41180"/>
    <cellStyle name="输入 2 2 2 3 3 2" xfId="41181"/>
    <cellStyle name="输入 2 2 2 3 3 2 4" xfId="41182"/>
    <cellStyle name="输入 2 2 2 3 3 3" xfId="41183"/>
    <cellStyle name="输入 2 2 2 3 3 3 2" xfId="41184"/>
    <cellStyle name="输入 2 2 2 3 3 4" xfId="41185"/>
    <cellStyle name="输入 2 2 2 3 3 4 2" xfId="41186"/>
    <cellStyle name="输入 2 2 2 3 3 5" xfId="41187"/>
    <cellStyle name="输入 2 2 2 3 3 6" xfId="41188"/>
    <cellStyle name="输入 2 2 2 3 4" xfId="41189"/>
    <cellStyle name="输入 2 2 2 3 4 2" xfId="41190"/>
    <cellStyle name="注释 2 2 2 4 2 2 3" xfId="41191"/>
    <cellStyle name="输入 2 2 2 3 4 2 2" xfId="41192"/>
    <cellStyle name="输入 2 2 2 3 4 4" xfId="41193"/>
    <cellStyle name="输入 2 2 2 3 5" xfId="41194"/>
    <cellStyle name="输入 2 2 2 3 5 2" xfId="41195"/>
    <cellStyle name="输入 2 2 2 3 6" xfId="41196"/>
    <cellStyle name="输入 2 2 2 3 6 2" xfId="41197"/>
    <cellStyle name="输入 2 2 2 3 7" xfId="41198"/>
    <cellStyle name="输入 4 2 2 3 2 2 2" xfId="41199"/>
    <cellStyle name="输入 2 2 2 3 8" xfId="41200"/>
    <cellStyle name="输入 2 2 2 4" xfId="41201"/>
    <cellStyle name="输入 2 2 2 4 2" xfId="41202"/>
    <cellStyle name="输入 2 2 2 4 2 2" xfId="41203"/>
    <cellStyle name="输入 2 2 2 4 2 2 4" xfId="41204"/>
    <cellStyle name="输入 2 2 2 4 2 3" xfId="41205"/>
    <cellStyle name="输入 2 2 2 4 2 3 2" xfId="41206"/>
    <cellStyle name="输入 2 2 2 4 3" xfId="41207"/>
    <cellStyle name="输入 2 2 2 4 3 2" xfId="41208"/>
    <cellStyle name="输入 2 2 2 4 3 3" xfId="41209"/>
    <cellStyle name="输入 2 2 2 4 3 4" xfId="41210"/>
    <cellStyle name="输入 2 2 2 4 4" xfId="41211"/>
    <cellStyle name="输入 2 2 2 4 4 2" xfId="41212"/>
    <cellStyle name="输入 2 2 2 4 5" xfId="41213"/>
    <cellStyle name="输入 2 2 2 4 5 2" xfId="41214"/>
    <cellStyle name="输入 2 2 2 4 6" xfId="41215"/>
    <cellStyle name="输入 2 2 2 4 7" xfId="41216"/>
    <cellStyle name="输入 2 2 2 5" xfId="41217"/>
    <cellStyle name="输入 2 2 2 5 2" xfId="41218"/>
    <cellStyle name="输入 2 2 2 5 2 2" xfId="41219"/>
    <cellStyle name="输入 2 2 2 5 2 3" xfId="41220"/>
    <cellStyle name="输入 2 2 2 5 2 4" xfId="41221"/>
    <cellStyle name="输入 2 2 2 5 2 5" xfId="41222"/>
    <cellStyle name="输入 2 2 2 5 3" xfId="41223"/>
    <cellStyle name="输入 2 2 2 5 3 2" xfId="41224"/>
    <cellStyle name="输入 2 2 2 5 3 3" xfId="41225"/>
    <cellStyle name="输入 2 3 5 2 2 2 2" xfId="41226"/>
    <cellStyle name="输入 2 2 2 5 3 4" xfId="41227"/>
    <cellStyle name="输入 2 2 2 5 4" xfId="41228"/>
    <cellStyle name="输入 2 2 2 5 4 2" xfId="41229"/>
    <cellStyle name="输入 2 2 2 5 5" xfId="41230"/>
    <cellStyle name="输入 2 2 2 5 5 2" xfId="41231"/>
    <cellStyle name="输入 5 4 2 2 2 2" xfId="41232"/>
    <cellStyle name="输入 2 2 2 5 6" xfId="41233"/>
    <cellStyle name="输入 2 2 2 5 7" xfId="41234"/>
    <cellStyle name="注释 2 7 5" xfId="41235"/>
    <cellStyle name="输入 2 2 2 8 2 4" xfId="41236"/>
    <cellStyle name="输入 2 2 3 2 10" xfId="41237"/>
    <cellStyle name="输入 2 2 3 2 2" xfId="41238"/>
    <cellStyle name="输入 2 2 3 2 2 2" xfId="41239"/>
    <cellStyle name="输入 2 2 3 2 2 2 2" xfId="41240"/>
    <cellStyle name="输入 2 2 3 2 2 2 2 2" xfId="41241"/>
    <cellStyle name="输入 2 2 3 2 2 2 2 2 2" xfId="41242"/>
    <cellStyle name="输入 2 2 3 2 2 2 3" xfId="41243"/>
    <cellStyle name="输入 2 2 3 2 2 2 4" xfId="41244"/>
    <cellStyle name="输入 2 2 3 2 2 3" xfId="41245"/>
    <cellStyle name="输入 2 2 3 2 2 3 2" xfId="41246"/>
    <cellStyle name="输入 2 2 3 2 2 3 2 2" xfId="41247"/>
    <cellStyle name="输入 2 2 3 2 2 3 2 2 2" xfId="41248"/>
    <cellStyle name="输入 2 2 3 2 2 3 3" xfId="41249"/>
    <cellStyle name="输入 2 2 3 2 2 3 4" xfId="41250"/>
    <cellStyle name="输入 2 2 3 2 2 4 2 2" xfId="41251"/>
    <cellStyle name="注释 2 2 2 2 4" xfId="41252"/>
    <cellStyle name="输入 2 2 3 2 2 5 2" xfId="41253"/>
    <cellStyle name="输入 2 2 3 2 2 6" xfId="41254"/>
    <cellStyle name="输入 2 2 3 2 2 7" xfId="41255"/>
    <cellStyle name="输入 2 2 3 2 3" xfId="41256"/>
    <cellStyle name="输入 2 2 3 2 3 2" xfId="41257"/>
    <cellStyle name="输入 2 2 3 2 3 2 2" xfId="41258"/>
    <cellStyle name="输入 2 2 3 2 3 2 2 2" xfId="41259"/>
    <cellStyle name="输入 2 2 3 2 3 2 2 2 2" xfId="41260"/>
    <cellStyle name="输入 2 2 3 2 3 2 3" xfId="41261"/>
    <cellStyle name="输入 2 2 3 2 3 2 3 2" xfId="41262"/>
    <cellStyle name="输入 2 2 3 2 3 2 4" xfId="41263"/>
    <cellStyle name="输入 2 2 3 2 4 2" xfId="41264"/>
    <cellStyle name="输入 2 2 3 2 4 2 2" xfId="41265"/>
    <cellStyle name="输入 2 2 3 2 4 2 3" xfId="41266"/>
    <cellStyle name="输入 2 2 3 2 4 2 4" xfId="41267"/>
    <cellStyle name="输入 2 2 3 2 4 3" xfId="41268"/>
    <cellStyle name="输入 2 2 3 2 4 3 2" xfId="41269"/>
    <cellStyle name="输入 2 2 3 2 4 3 2 2 2" xfId="41270"/>
    <cellStyle name="输入 2 2 3 2 4 3 3" xfId="41271"/>
    <cellStyle name="输入 2 2 3 2 4 3 4" xfId="41272"/>
    <cellStyle name="输入 2 2 3 2 4 3 5" xfId="41273"/>
    <cellStyle name="输入 2 2 3 2 4 4" xfId="41274"/>
    <cellStyle name="输入 2 2 3 2 4 4 2" xfId="41275"/>
    <cellStyle name="输入 2 2 3 2 4 4 2 2" xfId="41276"/>
    <cellStyle name="输入 2 2 3 2 4 4 3" xfId="41277"/>
    <cellStyle name="输入 2 2 3 2 4 4 4" xfId="41278"/>
    <cellStyle name="输入 2 2 3 2 4 5" xfId="41279"/>
    <cellStyle name="注释 2 2 4 2 4" xfId="41280"/>
    <cellStyle name="输入 2 2 3 2 4 5 2" xfId="41281"/>
    <cellStyle name="输入 2 2 3 2 4 6" xfId="41282"/>
    <cellStyle name="输入 2 2 3 2 4 7" xfId="41283"/>
    <cellStyle name="输入 2 2 3 2 5" xfId="41284"/>
    <cellStyle name="输入 2 2 3 2 5 2 2" xfId="41285"/>
    <cellStyle name="输入 2 2 3 2 5 2 2 2" xfId="41286"/>
    <cellStyle name="输入 2 2 3 2 5 2 3" xfId="41287"/>
    <cellStyle name="输入 2 2 3 2 5 2 4" xfId="41288"/>
    <cellStyle name="输入 2 2 3 2 5 3" xfId="41289"/>
    <cellStyle name="输入 2 2 3 2 5 3 2" xfId="41290"/>
    <cellStyle name="输入 2 2 3 2 5 4" xfId="41291"/>
    <cellStyle name="输入 2 2 3 2 5 5" xfId="41292"/>
    <cellStyle name="输入 2 2 3 2 6 2" xfId="41293"/>
    <cellStyle name="输入 2 2 3 2 6 2 2" xfId="41294"/>
    <cellStyle name="输入 2 2 3 2 6 2 2 2" xfId="41295"/>
    <cellStyle name="输入 2 2 3 2 6 2 3" xfId="41296"/>
    <cellStyle name="输入 2 2 3 2 6 2 4" xfId="41297"/>
    <cellStyle name="输入 2 2 3 2 6 3" xfId="41298"/>
    <cellStyle name="输入 2 2 3 2 6 3 2" xfId="41299"/>
    <cellStyle name="输入 2 2 3 2 6 4" xfId="41300"/>
    <cellStyle name="输入 2 2 3 2 6 5" xfId="41301"/>
    <cellStyle name="输入 2 2 3 2 7" xfId="41302"/>
    <cellStyle name="输入 2 2 3 2 7 2" xfId="41303"/>
    <cellStyle name="输入 2 2 3 2 7 2 2" xfId="41304"/>
    <cellStyle name="输入 2 2 3 2 7 3" xfId="41305"/>
    <cellStyle name="输入 2 2 3 2 7 4" xfId="41306"/>
    <cellStyle name="输入 2 2 3 2 8" xfId="41307"/>
    <cellStyle name="输入 2 2 3 2 8 2" xfId="41308"/>
    <cellStyle name="输入 2 2 3 2 9" xfId="41309"/>
    <cellStyle name="输入 2 2 3 2 9 2" xfId="41310"/>
    <cellStyle name="输入 2 2 3 3" xfId="41311"/>
    <cellStyle name="输入 2 2 3 3 2" xfId="41312"/>
    <cellStyle name="输入 2 2 3 3 2 2" xfId="41313"/>
    <cellStyle name="输入 2 2 3 3 2 2 2" xfId="41314"/>
    <cellStyle name="输入 2 2 3 3 2 2 2 2" xfId="41315"/>
    <cellStyle name="输入 2 2 3 3 2 2 3" xfId="41316"/>
    <cellStyle name="输入 2 2 3 3 2 2 4" xfId="41317"/>
    <cellStyle name="输入 2 2 3 3 2 3" xfId="41318"/>
    <cellStyle name="输入 2 2 3 3 2 3 2" xfId="41319"/>
    <cellStyle name="输入 2 2 3 3 3" xfId="41320"/>
    <cellStyle name="输入 2 2 3 3 3 2" xfId="41321"/>
    <cellStyle name="输入 2 2 3 3 3 2 2" xfId="41322"/>
    <cellStyle name="输入 2 2 3 3 3 3" xfId="41323"/>
    <cellStyle name="输入 2 2 3 3 3 4" xfId="41324"/>
    <cellStyle name="输入 2 2 3 3 4" xfId="41325"/>
    <cellStyle name="输入 2 2 3 3 4 2" xfId="41326"/>
    <cellStyle name="注释 2 2 2 5 2 2 3" xfId="41327"/>
    <cellStyle name="输入 2 2 3 3 5" xfId="41328"/>
    <cellStyle name="输入 2 2 3 3 5 2" xfId="41329"/>
    <cellStyle name="输入 2 2 3 3 6" xfId="41330"/>
    <cellStyle name="输入 2 2 3 3 7" xfId="41331"/>
    <cellStyle name="输入 2 2 3 4" xfId="41332"/>
    <cellStyle name="输入 2 2 3 4 2" xfId="41333"/>
    <cellStyle name="输入 2 2 3 4 2 2" xfId="41334"/>
    <cellStyle name="输入 2 2 3 4 2 3" xfId="41335"/>
    <cellStyle name="输入 2 2 3 4 2 4" xfId="41336"/>
    <cellStyle name="输入 2 2 3 4 3" xfId="41337"/>
    <cellStyle name="输入 2 2 3 4 3 2" xfId="41338"/>
    <cellStyle name="输入 2 2 3 4 3 2 2" xfId="41339"/>
    <cellStyle name="输入 2 2 3 4 3 3" xfId="41340"/>
    <cellStyle name="输入 2 2 3 4 3 4" xfId="41341"/>
    <cellStyle name="输入 2 2 3 4 4" xfId="41342"/>
    <cellStyle name="输入 2 2 3 4 4 2" xfId="41343"/>
    <cellStyle name="输入 2 2 3 4 5" xfId="41344"/>
    <cellStyle name="输入 2 2 3 4 6" xfId="41345"/>
    <cellStyle name="输入 2 2 3 5" xfId="41346"/>
    <cellStyle name="输入 2 2 3 5 2" xfId="41347"/>
    <cellStyle name="输入 2 2 3 5 2 4" xfId="41348"/>
    <cellStyle name="输入 2 2 3 5 4" xfId="41349"/>
    <cellStyle name="输入 2 2 3 5 5" xfId="41350"/>
    <cellStyle name="输入 2 2 3 6 2 4" xfId="41351"/>
    <cellStyle name="输入 2 2 3 7 2 2 2" xfId="41352"/>
    <cellStyle name="输入 2 2 3 7 2 3" xfId="41353"/>
    <cellStyle name="输入 2 2 3 7 3 2" xfId="41354"/>
    <cellStyle name="输入 2 2 3 8 3" xfId="41355"/>
    <cellStyle name="输入 2 2 3 8 4" xfId="41356"/>
    <cellStyle name="输入 2 2 3 9 2" xfId="41357"/>
    <cellStyle name="输入 2 2 4 10 2" xfId="41358"/>
    <cellStyle name="输入 2 2 4 12" xfId="41359"/>
    <cellStyle name="输入 2 2 4 2" xfId="41360"/>
    <cellStyle name="输入 2 2 4 2 10" xfId="41361"/>
    <cellStyle name="输入 2 2 4 2 11" xfId="41362"/>
    <cellStyle name="输入 2 2 4 2 2" xfId="41363"/>
    <cellStyle name="输入 2 2 4 2 2 2" xfId="41364"/>
    <cellStyle name="输入 2 2 4 2 2 2 2" xfId="41365"/>
    <cellStyle name="输入 2 2 4 2 2 2 2 2" xfId="41366"/>
    <cellStyle name="输入 2 2 4 2 2 2 2 2 2" xfId="41367"/>
    <cellStyle name="输入 2 2 4 2 2 2 2 3" xfId="41368"/>
    <cellStyle name="输入 2 2 4 2 2 2 3" xfId="41369"/>
    <cellStyle name="输入 2 2 4 2 2 2 3 2" xfId="41370"/>
    <cellStyle name="输入 2 2 4 2 2 2 4" xfId="41371"/>
    <cellStyle name="输入 2 2 4 2 2 3" xfId="41372"/>
    <cellStyle name="输入 2 2 4 2 2 3 2" xfId="41373"/>
    <cellStyle name="输入 2 2 4 2 2 3 2 2" xfId="41374"/>
    <cellStyle name="输入 2 2 4 2 2 3 2 2 2" xfId="41375"/>
    <cellStyle name="输入 2 2 4 2 2 3 2 3" xfId="41376"/>
    <cellStyle name="输入 2 2 4 2 2 3 2 4" xfId="41377"/>
    <cellStyle name="输入 2 2 4 2 2 3 3" xfId="41378"/>
    <cellStyle name="输入 2 2 4 2 2 3 3 2" xfId="41379"/>
    <cellStyle name="输入 2 2 4 2 2 3 4" xfId="41380"/>
    <cellStyle name="输入 2 2 4 2 2 4" xfId="41381"/>
    <cellStyle name="输入 2 2 4 2 2 4 2" xfId="41382"/>
    <cellStyle name="输入 2 2 4 2 2 4 2 2" xfId="41383"/>
    <cellStyle name="输入 2 2 4 2 2 4 3" xfId="41384"/>
    <cellStyle name="输入 2 2 4 2 2 4 4" xfId="41385"/>
    <cellStyle name="输入 2 2 4 2 2 5" xfId="41386"/>
    <cellStyle name="注释 3 2 2 2 4" xfId="41387"/>
    <cellStyle name="输入 2 2 4 2 2 5 2" xfId="41388"/>
    <cellStyle name="输入 2 2 4 2 2 6" xfId="41389"/>
    <cellStyle name="输入 2 2 4 2 2 7" xfId="41390"/>
    <cellStyle name="输入 2 2 4 2 3" xfId="41391"/>
    <cellStyle name="输入 2 2 4 2 3 2" xfId="41392"/>
    <cellStyle name="输入 2 2 4 2 3 2 2 2" xfId="41393"/>
    <cellStyle name="输入 2 2 4 2 3 2 2 3" xfId="41394"/>
    <cellStyle name="输入 2 2 4 2 3 2 3" xfId="41395"/>
    <cellStyle name="输入 2 2 4 2 3 2 3 2" xfId="41396"/>
    <cellStyle name="输入 2 2 4 2 3 2 4" xfId="41397"/>
    <cellStyle name="输入 2 2 4 2 3 3" xfId="41398"/>
    <cellStyle name="输入 2 2 4 2 3 3 2" xfId="41399"/>
    <cellStyle name="输入 2 2 4 2 3 3 2 2" xfId="41400"/>
    <cellStyle name="输入 2 2 4 2 3 3 2 2 2" xfId="41401"/>
    <cellStyle name="输入 2 2 4 2 3 3 2 3" xfId="41402"/>
    <cellStyle name="输入 2 2 4 2 3 3 3" xfId="41403"/>
    <cellStyle name="输入 2 2 4 2 3 3 3 2" xfId="41404"/>
    <cellStyle name="输入 2 2 4 2 3 3 4" xfId="41405"/>
    <cellStyle name="输入 2 2 4 2 3 4" xfId="41406"/>
    <cellStyle name="输入 2 2 4 2 3 4 2" xfId="41407"/>
    <cellStyle name="输入 2 2 4 2 3 4 2 2" xfId="41408"/>
    <cellStyle name="输入 2 2 4 2 3 4 3" xfId="41409"/>
    <cellStyle name="输入 2 2 4 2 3 4 4" xfId="41410"/>
    <cellStyle name="输入 2 2 4 2 3 5" xfId="41411"/>
    <cellStyle name="注释 3 2 3 2 4" xfId="41412"/>
    <cellStyle name="输入 2 2 4 2 3 5 2" xfId="41413"/>
    <cellStyle name="输入 2 2 4 2 3 6" xfId="41414"/>
    <cellStyle name="输入 2 2 4 2 3 7" xfId="41415"/>
    <cellStyle name="注释 2 4 4 2 2 2" xfId="41416"/>
    <cellStyle name="输入 2 2 4 2 4" xfId="41417"/>
    <cellStyle name="注释 2 4 4 2 2 2 2" xfId="41418"/>
    <cellStyle name="输入 2 2 4 2 4 2" xfId="41419"/>
    <cellStyle name="输入 2 2 4 2 4 2 2 2" xfId="41420"/>
    <cellStyle name="输入 2 2 4 2 4 2 2 2 2" xfId="41421"/>
    <cellStyle name="输入 2 2 4 2 4 2 2 3" xfId="41422"/>
    <cellStyle name="输入 2 2 4 2 4 2 3" xfId="41423"/>
    <cellStyle name="输入 2 2 4 2 4 2 3 2" xfId="41424"/>
    <cellStyle name="输入 2 2 4 2 4 2 4" xfId="41425"/>
    <cellStyle name="输入 2 2 4 2 4 3" xfId="41426"/>
    <cellStyle name="输入 2 2 4 2 4 3 2" xfId="41427"/>
    <cellStyle name="输入 2 2 4 2 4 3 3" xfId="41428"/>
    <cellStyle name="输入 2 2 4 2 4 3 4" xfId="41429"/>
    <cellStyle name="输入 2 2 4 2 4 3 5" xfId="41430"/>
    <cellStyle name="输入 2 2 4 2 4 4" xfId="41431"/>
    <cellStyle name="输入 2 2 4 2 4 4 2" xfId="41432"/>
    <cellStyle name="输入 2 2 4 2 4 4 2 2" xfId="41433"/>
    <cellStyle name="输入 2 2 4 2 4 4 3" xfId="41434"/>
    <cellStyle name="输入 2 2 4 2 4 4 4" xfId="41435"/>
    <cellStyle name="输入 2 2 4 2 4 5" xfId="41436"/>
    <cellStyle name="注释 3 2 4 2 4" xfId="41437"/>
    <cellStyle name="输入 2 2 4 2 4 5 2" xfId="41438"/>
    <cellStyle name="输入 2 2 4 2 4 6" xfId="41439"/>
    <cellStyle name="输入 2 2 4 2 4 7" xfId="41440"/>
    <cellStyle name="注释 2 4 4 2 2 3" xfId="41441"/>
    <cellStyle name="输入 2 2 4 2 5" xfId="41442"/>
    <cellStyle name="输入 2 2 4 2 5 2" xfId="41443"/>
    <cellStyle name="输入 2 2 4 2 5 2 2" xfId="41444"/>
    <cellStyle name="输入 2 2 4 2 5 2 2 2" xfId="41445"/>
    <cellStyle name="输入 2 2 4 2 5 2 3" xfId="41446"/>
    <cellStyle name="输入 2 2 4 2 5 2 4" xfId="41447"/>
    <cellStyle name="输入 2 2 4 2 5 3" xfId="41448"/>
    <cellStyle name="输入 2 2 4 2 5 3 2" xfId="41449"/>
    <cellStyle name="输入 2 2 4 2 5 4" xfId="41450"/>
    <cellStyle name="输入 2 2 4 2 5 5" xfId="41451"/>
    <cellStyle name="注释 2 4 4 2 2 4" xfId="41452"/>
    <cellStyle name="输入 2 2 4 2 6" xfId="41453"/>
    <cellStyle name="输入 2 2 4 2 6 2" xfId="41454"/>
    <cellStyle name="输入 2 2 4 2 6 2 2" xfId="41455"/>
    <cellStyle name="输入 2 2 4 2 6 2 2 2" xfId="41456"/>
    <cellStyle name="输入 2 2 4 2 6 2 3" xfId="41457"/>
    <cellStyle name="输入 2 2 4 2 6 2 4" xfId="41458"/>
    <cellStyle name="输入 2 2 4 2 6 3" xfId="41459"/>
    <cellStyle name="输入 2 2 4 2 6 3 2" xfId="41460"/>
    <cellStyle name="输入 2 2 4 2 6 4" xfId="41461"/>
    <cellStyle name="输入 2 2 4 2 6 5" xfId="41462"/>
    <cellStyle name="输入 2 2 4 2 7" xfId="41463"/>
    <cellStyle name="输入 2 2 4 2 7 2" xfId="41464"/>
    <cellStyle name="输入 2 2 4 2 7 2 2" xfId="41465"/>
    <cellStyle name="输入 2 2 4 2 7 3" xfId="41466"/>
    <cellStyle name="输入 2 2 4 2 7 4" xfId="41467"/>
    <cellStyle name="注释 2 4 2 4 2 2 2 2" xfId="41468"/>
    <cellStyle name="输入 2 2 4 2 8" xfId="41469"/>
    <cellStyle name="输入 2 2 4 2 8 2" xfId="41470"/>
    <cellStyle name="输入 2 2 4 2 9" xfId="41471"/>
    <cellStyle name="输入 2 2 4 2 9 2" xfId="41472"/>
    <cellStyle name="输入 2 2 4 3 2" xfId="41473"/>
    <cellStyle name="输入 2 2 4 3 2 2" xfId="41474"/>
    <cellStyle name="输入 2 2 4 3 2 2 4" xfId="41475"/>
    <cellStyle name="输入 2 2 4 3 2 3" xfId="41476"/>
    <cellStyle name="输入 2 2 4 3 2 5" xfId="41477"/>
    <cellStyle name="输入 2 2 4 3 3" xfId="41478"/>
    <cellStyle name="输入 2 2 4 3 3 2" xfId="41479"/>
    <cellStyle name="输入 2 2 4 3 3 3" xfId="41480"/>
    <cellStyle name="输入 2 2 4 3 3 4" xfId="41481"/>
    <cellStyle name="注释 2 4 4 2 3 2" xfId="41482"/>
    <cellStyle name="输入 2 2 4 3 4" xfId="41483"/>
    <cellStyle name="输入 2 2 4 3 4 2" xfId="41484"/>
    <cellStyle name="输入 2 2 4 3 5" xfId="41485"/>
    <cellStyle name="输入 2 2 4 3 5 2" xfId="41486"/>
    <cellStyle name="输入 2 2 4 3 6" xfId="41487"/>
    <cellStyle name="输入 2 2 4 3 7" xfId="41488"/>
    <cellStyle name="输入 2 2 4 4" xfId="41489"/>
    <cellStyle name="输入 2 2 4 4 2" xfId="41490"/>
    <cellStyle name="输入 2 2 4 4 2 2" xfId="41491"/>
    <cellStyle name="输入 2 2 4 4 2 2 2" xfId="41492"/>
    <cellStyle name="输入 2 2 4 4 2 2 2 2" xfId="41493"/>
    <cellStyle name="输入 2 2 4 4 2 2 3" xfId="41494"/>
    <cellStyle name="输入 2 2 4 4 2 2 4" xfId="41495"/>
    <cellStyle name="输入 2 2 4 4 2 3" xfId="41496"/>
    <cellStyle name="输入 2 2 4 4 2 3 2" xfId="41497"/>
    <cellStyle name="输入 2 2 4 4 2 4" xfId="41498"/>
    <cellStyle name="输入 2 2 4 4 2 5" xfId="41499"/>
    <cellStyle name="输入 2 2 4 4 3" xfId="41500"/>
    <cellStyle name="输入 2 2 4 4 3 2" xfId="41501"/>
    <cellStyle name="输入 2 2 4 4 3 3" xfId="41502"/>
    <cellStyle name="输入 2 2 4 4 3 4" xfId="41503"/>
    <cellStyle name="输入 2 2 4 4 4" xfId="41504"/>
    <cellStyle name="输入 2 2 4 4 4 2" xfId="41505"/>
    <cellStyle name="输入 2 2 4 4 5" xfId="41506"/>
    <cellStyle name="输入 2 2 4 5" xfId="41507"/>
    <cellStyle name="输入 2 2 4 5 2" xfId="41508"/>
    <cellStyle name="输入 2 2 4 5 2 4" xfId="41509"/>
    <cellStyle name="输入 2 2 4 5 3" xfId="41510"/>
    <cellStyle name="输入 2 2 4 5 4" xfId="41511"/>
    <cellStyle name="输入 2 2 4 5 5" xfId="41512"/>
    <cellStyle name="输入 2 2 4 6 2 4" xfId="41513"/>
    <cellStyle name="输入 2 2 4 7 2 2 2" xfId="41514"/>
    <cellStyle name="输入 2 2 4 7 2 3" xfId="41515"/>
    <cellStyle name="输入 2 2 4 7 2 4" xfId="41516"/>
    <cellStyle name="输入 2 2 4 7 3 2" xfId="41517"/>
    <cellStyle name="输入 2 2 4 8 3" xfId="41518"/>
    <cellStyle name="输入 2 2 4 8 4" xfId="41519"/>
    <cellStyle name="输入 2 2 4 9 2" xfId="41520"/>
    <cellStyle name="输入 2 2 5 3 4 3" xfId="41521"/>
    <cellStyle name="输入 2 2 5 11" xfId="41522"/>
    <cellStyle name="输入 2 2 5 2 2 2 2 2" xfId="41523"/>
    <cellStyle name="输入 2 2 5 2 2 2 3" xfId="41524"/>
    <cellStyle name="输入 2 2 5 2 2 2 4" xfId="41525"/>
    <cellStyle name="输入 2 2 5 2 2 3 2" xfId="41526"/>
    <cellStyle name="输入 2 2 5 2 2 5" xfId="41527"/>
    <cellStyle name="输入 2 2 5 2 3 2 2 2" xfId="41528"/>
    <cellStyle name="输入 2 2 5 2 3 2 3" xfId="41529"/>
    <cellStyle name="输入 2 2 5 2 3 2 4" xfId="41530"/>
    <cellStyle name="输入 2 2 5 2 3 3" xfId="41531"/>
    <cellStyle name="输入 2 2 5 2 3 3 2" xfId="41532"/>
    <cellStyle name="输入 2 2 5 2 3 4" xfId="41533"/>
    <cellStyle name="输入 2 2 5 2 3 5" xfId="41534"/>
    <cellStyle name="输入 2 2 5 2 4 3" xfId="41535"/>
    <cellStyle name="输入 2 2 5 2 4 4" xfId="41536"/>
    <cellStyle name="输入 2 2 5 2 5" xfId="41537"/>
    <cellStyle name="输入 2 2 5 2 5 2" xfId="41538"/>
    <cellStyle name="输入 2 2 5 2 6" xfId="41539"/>
    <cellStyle name="输入 2 2 5 3" xfId="41540"/>
    <cellStyle name="输入 2 2 5 3 2 2" xfId="41541"/>
    <cellStyle name="输入 2 2 5 3 2 2 2" xfId="41542"/>
    <cellStyle name="输入 2 2 5 3 2 2 2 2" xfId="41543"/>
    <cellStyle name="输入 2 2 5 3 2 2 3" xfId="41544"/>
    <cellStyle name="输入 2 2 5 3 2 2 4" xfId="41545"/>
    <cellStyle name="输入 2 2 5 3 2 3" xfId="41546"/>
    <cellStyle name="输入 2 2 5 3 2 3 2" xfId="41547"/>
    <cellStyle name="输入 2 2 5 3 2 4" xfId="41548"/>
    <cellStyle name="输入 2 2 5 3 2 5" xfId="41549"/>
    <cellStyle name="输入 2 2 5 3 3" xfId="41550"/>
    <cellStyle name="输入 2 2 5 3 3 2" xfId="41551"/>
    <cellStyle name="输入 2 2 5 3 3 2 2" xfId="41552"/>
    <cellStyle name="输入 2 2 5 3 3 2 2 2" xfId="41553"/>
    <cellStyle name="输入 2 2 5 3 3 2 3" xfId="41554"/>
    <cellStyle name="输入 2 2 5 3 3 2 4" xfId="41555"/>
    <cellStyle name="输入 2 2 5 3 3 3" xfId="41556"/>
    <cellStyle name="输入 2 2 5 3 3 3 2" xfId="41557"/>
    <cellStyle name="输入 2 2 5 3 3 4" xfId="41558"/>
    <cellStyle name="输入 2 2 5 3 3 5" xfId="41559"/>
    <cellStyle name="输入 2 2 5 3 4 2 2" xfId="41560"/>
    <cellStyle name="输入 2 2 5 3 4 4" xfId="41561"/>
    <cellStyle name="输入 2 2 5 3 5" xfId="41562"/>
    <cellStyle name="输入 2 2 5 3 6" xfId="41563"/>
    <cellStyle name="输入 2 2 5 3 7" xfId="41564"/>
    <cellStyle name="输入 2 2 5 4" xfId="41565"/>
    <cellStyle name="输入 2 2 5 4 2 2 2" xfId="41566"/>
    <cellStyle name="输入 2 2 5 4 2 2 2 2" xfId="41567"/>
    <cellStyle name="输入 2 2 5 4 2 2 3" xfId="41568"/>
    <cellStyle name="输入 2 2 5 4 2 2 4" xfId="41569"/>
    <cellStyle name="输入 2 2 5 4 2 3" xfId="41570"/>
    <cellStyle name="输入 2 2 5 4 2 4" xfId="41571"/>
    <cellStyle name="输入 2 2 5 4 2 5" xfId="41572"/>
    <cellStyle name="输入 2 2 5 4 3 2" xfId="41573"/>
    <cellStyle name="输入 2 2 5 4 3 2 2" xfId="41574"/>
    <cellStyle name="输入 2 2 5 4 3 2 2 2" xfId="41575"/>
    <cellStyle name="输入 2 2 5 4 3 2 3" xfId="41576"/>
    <cellStyle name="输入 2 2 5 4 3 2 4" xfId="41577"/>
    <cellStyle name="输入 2 2 5 4 3 3" xfId="41578"/>
    <cellStyle name="输入 2 2 5 4 3 4" xfId="41579"/>
    <cellStyle name="输入 2 2 5 4 3 5" xfId="41580"/>
    <cellStyle name="输入 2 2 5 4 4 2" xfId="41581"/>
    <cellStyle name="输入 2 2 5 4 4 2 2" xfId="41582"/>
    <cellStyle name="输入 2 2 5 4 4 3" xfId="41583"/>
    <cellStyle name="输入 2 2 5 4 4 4" xfId="41584"/>
    <cellStyle name="输入 2 2 5 4 5" xfId="41585"/>
    <cellStyle name="输入 2 2 5 4 5 2" xfId="41586"/>
    <cellStyle name="输入 2 2 5 4 6" xfId="41587"/>
    <cellStyle name="输入 2 2 5 4 7" xfId="41588"/>
    <cellStyle name="输入 2 2 5 5" xfId="41589"/>
    <cellStyle name="输入 2 2 5 5 2" xfId="41590"/>
    <cellStyle name="输入 2 2 5 5 3" xfId="41591"/>
    <cellStyle name="输入 2 2 5 5 4" xfId="41592"/>
    <cellStyle name="输入 2 2 5 5 5" xfId="41593"/>
    <cellStyle name="输入 2 2 5 6 2 2 2" xfId="41594"/>
    <cellStyle name="输入 2 2 5 6 3 2" xfId="41595"/>
    <cellStyle name="输入 2 2 5 6 4" xfId="41596"/>
    <cellStyle name="输入 2 2 5 7 3" xfId="41597"/>
    <cellStyle name="输入 2 2 5 7 4" xfId="41598"/>
    <cellStyle name="输入 2 2 5 8 2" xfId="41599"/>
    <cellStyle name="输入 2 2 5 9 2" xfId="41600"/>
    <cellStyle name="输入 2 2 6 2" xfId="41601"/>
    <cellStyle name="输入 2 2 6 2 2 2 2" xfId="41602"/>
    <cellStyle name="输入 2 2 6 2 2 4" xfId="41603"/>
    <cellStyle name="输入 2 2 6 2 5" xfId="41604"/>
    <cellStyle name="输入 2 2 6 3" xfId="41605"/>
    <cellStyle name="输入 2 2 6 3 2" xfId="41606"/>
    <cellStyle name="输入 2 2 6 3 2 2" xfId="41607"/>
    <cellStyle name="输入 2 2 7" xfId="41608"/>
    <cellStyle name="输入 2 2 7 2" xfId="41609"/>
    <cellStyle name="输入 2 2 7 2 2 4" xfId="41610"/>
    <cellStyle name="输入 2 2 7 3" xfId="41611"/>
    <cellStyle name="输入 2 2 7 3 2 2" xfId="41612"/>
    <cellStyle name="输入 2 2 7 3 3" xfId="41613"/>
    <cellStyle name="输入 2 2 7 3 4" xfId="41614"/>
    <cellStyle name="输入 2 2 8" xfId="41615"/>
    <cellStyle name="输入 2 2 8 2" xfId="41616"/>
    <cellStyle name="输入 2 2 8 2 2" xfId="41617"/>
    <cellStyle name="输入 2 2 8 2 3" xfId="41618"/>
    <cellStyle name="输入 2 2 8 2 4" xfId="41619"/>
    <cellStyle name="输入 2 2 8 5" xfId="41620"/>
    <cellStyle name="输入 2 2 9" xfId="41621"/>
    <cellStyle name="输入 2 2 9 2" xfId="41622"/>
    <cellStyle name="输入 2 2 9 2 2" xfId="41623"/>
    <cellStyle name="输入 2 2 9 2 4" xfId="41624"/>
    <cellStyle name="输入 2 2 9 3 2" xfId="41625"/>
    <cellStyle name="输入 2 3" xfId="41626"/>
    <cellStyle name="输入 2 3 10" xfId="41627"/>
    <cellStyle name="输入 2 3 11" xfId="41628"/>
    <cellStyle name="输入 2 3 12" xfId="41629"/>
    <cellStyle name="输入 2 3 2 10 2 2" xfId="41630"/>
    <cellStyle name="输入 2 3 2 10 3" xfId="41631"/>
    <cellStyle name="输入 2 3 2 10 4" xfId="41632"/>
    <cellStyle name="输入 2 3 2 12 2" xfId="41633"/>
    <cellStyle name="输入 2 3 2 13" xfId="41634"/>
    <cellStyle name="注释 3 3 5 2" xfId="41635"/>
    <cellStyle name="输入 2 3 2 14" xfId="41636"/>
    <cellStyle name="输入 2 3 2 2 2" xfId="41637"/>
    <cellStyle name="输入 2 3 2 2 2 2" xfId="41638"/>
    <cellStyle name="输入 2 3 2 2 2 2 2" xfId="41639"/>
    <cellStyle name="输入 2 3 2 2 2 2 3" xfId="41640"/>
    <cellStyle name="输入 2 3 2 2 2 2 4" xfId="41641"/>
    <cellStyle name="输入 2 3 2 2 2 3" xfId="41642"/>
    <cellStyle name="输入 2 3 2 2 2 4" xfId="41643"/>
    <cellStyle name="输入 2 3 2 2 2 5" xfId="41644"/>
    <cellStyle name="输入 2 3 2 3" xfId="41645"/>
    <cellStyle name="输入 2 3 2 3 2" xfId="41646"/>
    <cellStyle name="输入 2 3 2 3 2 2" xfId="41647"/>
    <cellStyle name="输入 2 3 2 3 2 2 2" xfId="41648"/>
    <cellStyle name="输入 2 3 2 3 2 2 2 2" xfId="41649"/>
    <cellStyle name="输入 2 3 2 3 2 2 3" xfId="41650"/>
    <cellStyle name="输入 2 3 2 3 2 2 4" xfId="41651"/>
    <cellStyle name="输入 2 3 2 3 2 3" xfId="41652"/>
    <cellStyle name="输入 2 3 2 3 2 4" xfId="41653"/>
    <cellStyle name="输入 2 3 2 3 2 5" xfId="41654"/>
    <cellStyle name="输入 2 3 2 4 2 2 3" xfId="41655"/>
    <cellStyle name="输入 2 3 2 4 2 2 4" xfId="41656"/>
    <cellStyle name="输入 2 3 2 4 2 4" xfId="41657"/>
    <cellStyle name="输入 2 3 2 4 2 5" xfId="41658"/>
    <cellStyle name="输入 2 3 2 5 2 2 2 2" xfId="41659"/>
    <cellStyle name="输入 2 5 2 11" xfId="41660"/>
    <cellStyle name="输入 2 3 2 5 2 2 3" xfId="41661"/>
    <cellStyle name="输入 2 3 2 5 2 2 4" xfId="41662"/>
    <cellStyle name="输入 2 3 2 5 2 3 2" xfId="41663"/>
    <cellStyle name="输入 2 3 2 5 2 5" xfId="41664"/>
    <cellStyle name="输入 2 3 2 6 2 2 2 2" xfId="41665"/>
    <cellStyle name="输入 2 3 2 6 2 2 3" xfId="41666"/>
    <cellStyle name="输入 2 3 2 6 2 2 4" xfId="41667"/>
    <cellStyle name="输入 2 3 2 6 2 3 2" xfId="41668"/>
    <cellStyle name="输入 2 3 2 7 2 3" xfId="41669"/>
    <cellStyle name="输入 2 3 2 7 2 4" xfId="41670"/>
    <cellStyle name="输入 2 3 2 8 2 2" xfId="41671"/>
    <cellStyle name="输入 6 7" xfId="41672"/>
    <cellStyle name="输入 2 3 2 8 2 2 2" xfId="41673"/>
    <cellStyle name="输入 5 2 6" xfId="41674"/>
    <cellStyle name="输入 2 3 2 8 2 3" xfId="41675"/>
    <cellStyle name="输入 2 3 2 8 3" xfId="41676"/>
    <cellStyle name="输入 2 3 2 8 3 2" xfId="41677"/>
    <cellStyle name="输入 2 3 2 8 4" xfId="41678"/>
    <cellStyle name="输入 2 3 2 9 2" xfId="41679"/>
    <cellStyle name="输入 2 3 2 9 2 2" xfId="41680"/>
    <cellStyle name="输入 2 3 2 9 2 2 2" xfId="41681"/>
    <cellStyle name="输入 2 3 2 9 2 3" xfId="41682"/>
    <cellStyle name="输入 2 3 2 9 2 4" xfId="41683"/>
    <cellStyle name="输入 2 3 2 9 3" xfId="41684"/>
    <cellStyle name="输入 2 3 2 9 3 2" xfId="41685"/>
    <cellStyle name="输入 2 3 2 9 4" xfId="41686"/>
    <cellStyle name="输入 2 3 2 9 5" xfId="41687"/>
    <cellStyle name="输入 2 3 3 2" xfId="41688"/>
    <cellStyle name="输入 2 3 3 2 2" xfId="41689"/>
    <cellStyle name="输入 2 3 3 2 2 2 2" xfId="41690"/>
    <cellStyle name="输入 2 3 3 2 2 4" xfId="41691"/>
    <cellStyle name="输入 2 3 3 3" xfId="41692"/>
    <cellStyle name="输入 2 3 3 3 2" xfId="41693"/>
    <cellStyle name="输入 2 3 3 3 2 2 2" xfId="41694"/>
    <cellStyle name="输入 2 3 3 3 2 4" xfId="41695"/>
    <cellStyle name="输入 2 3 3 3 4" xfId="41696"/>
    <cellStyle name="输入 2 3 3 3 4 2" xfId="41697"/>
    <cellStyle name="输入 2 3 3 3 5" xfId="41698"/>
    <cellStyle name="输入 2 3 3 3 6" xfId="41699"/>
    <cellStyle name="输入 2 3 4" xfId="41700"/>
    <cellStyle name="输入 2 3 4 2" xfId="41701"/>
    <cellStyle name="输入 2 3 4 2 2" xfId="41702"/>
    <cellStyle name="输入 2 3 4 2 2 2 2" xfId="41703"/>
    <cellStyle name="输入 2 3 4 2 2 4" xfId="41704"/>
    <cellStyle name="输入 2 3 4 2 5" xfId="41705"/>
    <cellStyle name="输入 2 3 4 3" xfId="41706"/>
    <cellStyle name="输入 2 3 4 3 2" xfId="41707"/>
    <cellStyle name="输入 2 3 4 3 3" xfId="41708"/>
    <cellStyle name="输入 2 3 4 3 4" xfId="41709"/>
    <cellStyle name="输入 2 3 5 2 2" xfId="41710"/>
    <cellStyle name="输入 2 3 5 2 2 3" xfId="41711"/>
    <cellStyle name="输入 2 3 5 2 2 4" xfId="41712"/>
    <cellStyle name="输入 2 3 5 3" xfId="41713"/>
    <cellStyle name="输入 2 3 5 3 2" xfId="41714"/>
    <cellStyle name="输入 2 3 5 3 2 2" xfId="41715"/>
    <cellStyle name="输入 2 3 5 5 2" xfId="41716"/>
    <cellStyle name="输入 2 3 6" xfId="41717"/>
    <cellStyle name="输入 2 3 6 2" xfId="41718"/>
    <cellStyle name="输入 2 3 6 3" xfId="41719"/>
    <cellStyle name="输入 2 3 7" xfId="41720"/>
    <cellStyle name="输入 2 3 7 2" xfId="41721"/>
    <cellStyle name="输入 2 3 8" xfId="41722"/>
    <cellStyle name="输入 2 3 8 2" xfId="41723"/>
    <cellStyle name="输入 2 3 8 2 2" xfId="41724"/>
    <cellStyle name="输入 2 3 8 2 3" xfId="41725"/>
    <cellStyle name="输入 2 3 8 2 4" xfId="41726"/>
    <cellStyle name="输入 2 3 8 3 2" xfId="41727"/>
    <cellStyle name="输入 2 3 9" xfId="41728"/>
    <cellStyle name="输入 2 3 9 2" xfId="41729"/>
    <cellStyle name="输入 2 3 9 2 2" xfId="41730"/>
    <cellStyle name="输入 2 3 9 2 2 2" xfId="41731"/>
    <cellStyle name="输入 2 3 9 2 2 2 2" xfId="41732"/>
    <cellStyle name="输入 2 3 9 2 2 3" xfId="41733"/>
    <cellStyle name="输入 2 3 9 2 2 4" xfId="41734"/>
    <cellStyle name="输入 2 3 9 2 3" xfId="41735"/>
    <cellStyle name="输入 2 3 9 2 3 2" xfId="41736"/>
    <cellStyle name="输入 2 3 9 2 4" xfId="41737"/>
    <cellStyle name="输入 2 3 9 2 5" xfId="41738"/>
    <cellStyle name="输入 2 3 9 3" xfId="41739"/>
    <cellStyle name="输入 2 3 9 3 2" xfId="41740"/>
    <cellStyle name="输入 2 3 9 3 2 2" xfId="41741"/>
    <cellStyle name="输入 2 3 9 3 3" xfId="41742"/>
    <cellStyle name="输入 2 3 9 3 4" xfId="41743"/>
    <cellStyle name="输入 2 3 9 4 2" xfId="41744"/>
    <cellStyle name="输入 2 3 9 6" xfId="41745"/>
    <cellStyle name="输入 2 4" xfId="41746"/>
    <cellStyle name="输入 2 4 10" xfId="41747"/>
    <cellStyle name="输入 2 4 10 2" xfId="41748"/>
    <cellStyle name="输入 2 4 11" xfId="41749"/>
    <cellStyle name="输入 2 4 12" xfId="41750"/>
    <cellStyle name="输入 2 4 2" xfId="41751"/>
    <cellStyle name="输入 2 4 2 10" xfId="41752"/>
    <cellStyle name="输入 2 4 2 11" xfId="41753"/>
    <cellStyle name="输入 2 4 2 2 2 2 3" xfId="41754"/>
    <cellStyle name="输入 2 4 2 2 2 2 4" xfId="41755"/>
    <cellStyle name="输入 2 4 2 2 2 3" xfId="41756"/>
    <cellStyle name="输入 2 4 2 2 2 3 2" xfId="41757"/>
    <cellStyle name="输入 2 4 2 2 2 4" xfId="41758"/>
    <cellStyle name="输入 2 4 2 2 2 5" xfId="41759"/>
    <cellStyle name="输入 2 4 2 2 3 2 2" xfId="41760"/>
    <cellStyle name="输入 2 4 2 2 3 2 3" xfId="41761"/>
    <cellStyle name="输入 2 4 2 2 3 2 4" xfId="41762"/>
    <cellStyle name="输入 2 4 2 2 3 3 2" xfId="41763"/>
    <cellStyle name="输入 2 4 2 2 4 2" xfId="41764"/>
    <cellStyle name="输入 2 4 2 2 4 4" xfId="41765"/>
    <cellStyle name="输入 2 4 2 2 5 2" xfId="41766"/>
    <cellStyle name="输入 2 4 2 2 6" xfId="41767"/>
    <cellStyle name="输入 2 4 2 3 2 2 3" xfId="41768"/>
    <cellStyle name="输入 2 4 2 3 2 2 4" xfId="41769"/>
    <cellStyle name="输入 2 4 2 3 2 3" xfId="41770"/>
    <cellStyle name="输入 2 4 2 3 2 3 2" xfId="41771"/>
    <cellStyle name="输入 2 4 2 3 2 4" xfId="41772"/>
    <cellStyle name="输入 2 4 2 3 2 5" xfId="41773"/>
    <cellStyle name="输入 2 4 2 3 3 2" xfId="41774"/>
    <cellStyle name="输入 2 4 2 3 3 2 2 2" xfId="41775"/>
    <cellStyle name="输入 2 4 2 3 3 2 3" xfId="41776"/>
    <cellStyle name="输入 2 4 2 3 3 2 4" xfId="41777"/>
    <cellStyle name="输入 2 4 2 3 3 3 2" xfId="41778"/>
    <cellStyle name="输入 2 4 2 3 4 2" xfId="41779"/>
    <cellStyle name="注释 2 2 4 4 2 2 3" xfId="41780"/>
    <cellStyle name="输入 2 4 2 3 4 3" xfId="41781"/>
    <cellStyle name="注释 2 2 4 4 2 2 4" xfId="41782"/>
    <cellStyle name="输入 2 4 2 3 4 4" xfId="41783"/>
    <cellStyle name="输入 2 4 2 3 5" xfId="41784"/>
    <cellStyle name="输入 2 4 2 3 5 2" xfId="41785"/>
    <cellStyle name="输入 2 4 2 3 6" xfId="41786"/>
    <cellStyle name="输入 2 4 2 4 2 2 2" xfId="41787"/>
    <cellStyle name="输入 2 4 2 4 2 2 2 2" xfId="41788"/>
    <cellStyle name="输入 2 4 2 4 2 2 3" xfId="41789"/>
    <cellStyle name="输入 2 4 2 4 2 2 4" xfId="41790"/>
    <cellStyle name="输入 2 4 2 4 2 3" xfId="41791"/>
    <cellStyle name="输入 2 4 2 4 2 4" xfId="41792"/>
    <cellStyle name="输入 2 4 2 4 2 5" xfId="41793"/>
    <cellStyle name="输入 2 4 2 4 3 2" xfId="41794"/>
    <cellStyle name="输入 2 4 2 4 3 3" xfId="41795"/>
    <cellStyle name="输入 2 4 2 4 3 4" xfId="41796"/>
    <cellStyle name="输入 2 4 2 4 3 5" xfId="41797"/>
    <cellStyle name="输入 2 4 2 4 4" xfId="41798"/>
    <cellStyle name="输入 2 4 2 4 4 2" xfId="41799"/>
    <cellStyle name="输入 2 4 2 4 4 3" xfId="41800"/>
    <cellStyle name="输入 2 4 2 4 4 4" xfId="41801"/>
    <cellStyle name="输入 2 4 2 4 5" xfId="41802"/>
    <cellStyle name="输入 2 4 2 4 5 2" xfId="41803"/>
    <cellStyle name="输入 2 4 2 4 6" xfId="41804"/>
    <cellStyle name="输入 2 4 2 5 3" xfId="41805"/>
    <cellStyle name="输入 2 4 2 5 3 2" xfId="41806"/>
    <cellStyle name="输入 2 4 2 5 4" xfId="41807"/>
    <cellStyle name="输入 2 4 2 5 5" xfId="41808"/>
    <cellStyle name="输入 2 4 2 6 2 2 2" xfId="41809"/>
    <cellStyle name="输入 2 4 2 6 2 4" xfId="41810"/>
    <cellStyle name="输入 2 4 2 9 2" xfId="41811"/>
    <cellStyle name="输入 2 4 3" xfId="41812"/>
    <cellStyle name="输入 2 4 3 2 2" xfId="41813"/>
    <cellStyle name="输入 2 4 3 2 2 2" xfId="41814"/>
    <cellStyle name="输入 2 4 3 2 2 2 2" xfId="41815"/>
    <cellStyle name="输入 2 4 3 2 2 4" xfId="41816"/>
    <cellStyle name="输入 2 4 3 2 3" xfId="41817"/>
    <cellStyle name="输入 2 4 3 2 3 2" xfId="41818"/>
    <cellStyle name="输入 2 4 3 2 4" xfId="41819"/>
    <cellStyle name="输入 2 4 3 2 5" xfId="41820"/>
    <cellStyle name="输入 2 4 3 3" xfId="41821"/>
    <cellStyle name="输入 2 4 3 3 2" xfId="41822"/>
    <cellStyle name="输入 2 4 3 3 2 2" xfId="41823"/>
    <cellStyle name="输入 2 4 3 3 3" xfId="41824"/>
    <cellStyle name="输入 2 4 3 3 4" xfId="41825"/>
    <cellStyle name="输入 2 4 3 5 2" xfId="41826"/>
    <cellStyle name="输入 2 4 4" xfId="41827"/>
    <cellStyle name="输入 2 4 4 2" xfId="41828"/>
    <cellStyle name="输入 2 4 4 2 2" xfId="41829"/>
    <cellStyle name="输入 2 4 4 2 2 2" xfId="41830"/>
    <cellStyle name="输入 2 4 4 2 2 2 2" xfId="41831"/>
    <cellStyle name="输入 2 4 4 2 2 3" xfId="41832"/>
    <cellStyle name="输入 2 4 4 2 2 4" xfId="41833"/>
    <cellStyle name="输入 2 4 4 2 3" xfId="41834"/>
    <cellStyle name="输入 2 4 4 2 3 2" xfId="41835"/>
    <cellStyle name="输入 2 4 4 2 5" xfId="41836"/>
    <cellStyle name="输入 2 4 4 3" xfId="41837"/>
    <cellStyle name="输入 2 4 4 3 2" xfId="41838"/>
    <cellStyle name="输入 2 4 4 3 2 2" xfId="41839"/>
    <cellStyle name="输入 2 4 4 3 3" xfId="41840"/>
    <cellStyle name="输入 2 4 4 3 4" xfId="41841"/>
    <cellStyle name="输入 2 4 4 4" xfId="41842"/>
    <cellStyle name="输入 2 4 4 4 2" xfId="41843"/>
    <cellStyle name="输入 2 4 4 5" xfId="41844"/>
    <cellStyle name="输入 2 4 5 2" xfId="41845"/>
    <cellStyle name="输入 2 4 5 2 2" xfId="41846"/>
    <cellStyle name="输入 2 4 5 2 2 2" xfId="41847"/>
    <cellStyle name="输入 2 4 5 2 3" xfId="41848"/>
    <cellStyle name="输入 2 4 5 2 4" xfId="41849"/>
    <cellStyle name="输入 2 4 5 3" xfId="41850"/>
    <cellStyle name="输入 2 4 5 3 2" xfId="41851"/>
    <cellStyle name="输入 2 4 5 4" xfId="41852"/>
    <cellStyle name="输入 2 4 5 5" xfId="41853"/>
    <cellStyle name="输入 2 4 6" xfId="41854"/>
    <cellStyle name="输入 2 4 6 2" xfId="41855"/>
    <cellStyle name="输入 2 4 6 3" xfId="41856"/>
    <cellStyle name="输入 2 4 6 3 2" xfId="41857"/>
    <cellStyle name="输入 2 4 7" xfId="41858"/>
    <cellStyle name="输入 2 4 7 2" xfId="41859"/>
    <cellStyle name="输入 2 4 7 2 2" xfId="41860"/>
    <cellStyle name="输入 2 4 7 2 4" xfId="41861"/>
    <cellStyle name="输入 2 4 7 3 2" xfId="41862"/>
    <cellStyle name="输入 2 4 8" xfId="41863"/>
    <cellStyle name="输入 2 4 8 2" xfId="41864"/>
    <cellStyle name="输入 2 4 8 2 2" xfId="41865"/>
    <cellStyle name="输入 2 4 8 3" xfId="41866"/>
    <cellStyle name="输入 2 4 8 4" xfId="41867"/>
    <cellStyle name="输入 2 4 9" xfId="41868"/>
    <cellStyle name="输入 2 4 9 2" xfId="41869"/>
    <cellStyle name="输入 2 5" xfId="41870"/>
    <cellStyle name="输入 2 5 10" xfId="41871"/>
    <cellStyle name="输入 2 5 10 2" xfId="41872"/>
    <cellStyle name="输入 2 5 11" xfId="41873"/>
    <cellStyle name="输入 2 5 2" xfId="41874"/>
    <cellStyle name="输入 2 5 2 2 2 2 2 2" xfId="41875"/>
    <cellStyle name="输入 2 5 2 2 2 2 3" xfId="41876"/>
    <cellStyle name="输入 2 5 2 2 2 2 4" xfId="41877"/>
    <cellStyle name="输入 2 5 2 2 2 3" xfId="41878"/>
    <cellStyle name="输入 2 5 2 2 2 3 2" xfId="41879"/>
    <cellStyle name="输入 2 5 2 2 2 5" xfId="41880"/>
    <cellStyle name="输入 2 5 2 2 3 2 2" xfId="41881"/>
    <cellStyle name="输入 2 5 2 2 3 2 2 2" xfId="41882"/>
    <cellStyle name="输入 2 5 2 2 3 2 3" xfId="41883"/>
    <cellStyle name="输入 2 5 2 2 3 2 4" xfId="41884"/>
    <cellStyle name="输入 2 5 2 2 3 3" xfId="41885"/>
    <cellStyle name="输入 2 5 2 2 3 3 2" xfId="41886"/>
    <cellStyle name="输入 2 5 2 2 4 2" xfId="41887"/>
    <cellStyle name="输入 2 5 2 2 4 2 2" xfId="41888"/>
    <cellStyle name="输入 2 5 2 2 4 3" xfId="41889"/>
    <cellStyle name="输入 2 5 2 2 4 4" xfId="41890"/>
    <cellStyle name="输入 2 5 2 2 5" xfId="41891"/>
    <cellStyle name="输入 2 5 2 2 6" xfId="41892"/>
    <cellStyle name="输入 2 5 2 3 2 2 2" xfId="41893"/>
    <cellStyle name="输入 2 5 2 3 2 2 2 2" xfId="41894"/>
    <cellStyle name="输入 2 5 2 3 2 2 3" xfId="41895"/>
    <cellStyle name="输入 2 5 2 3 2 2 4" xfId="41896"/>
    <cellStyle name="输入 2 5 2 3 2 3" xfId="41897"/>
    <cellStyle name="输入 2 5 2 3 2 3 2" xfId="41898"/>
    <cellStyle name="输入 2 5 2 3 2 5" xfId="41899"/>
    <cellStyle name="输入 2 5 2 3 3 2 2" xfId="41900"/>
    <cellStyle name="输入 2 5 2 3 3 2 2 2" xfId="41901"/>
    <cellStyle name="输入 2 5 2 3 3 2 3" xfId="41902"/>
    <cellStyle name="输入 2 5 2 3 3 2 4" xfId="41903"/>
    <cellStyle name="输入 2 5 2 3 3 3" xfId="41904"/>
    <cellStyle name="输入 2 5 2 3 3 3 2" xfId="41905"/>
    <cellStyle name="输入 2 5 2 3 4 2" xfId="41906"/>
    <cellStyle name="注释 2 2 5 4 2 2 3" xfId="41907"/>
    <cellStyle name="输入 2 5 2 3 4 2 2" xfId="41908"/>
    <cellStyle name="输入 2 5 2 3 4 3" xfId="41909"/>
    <cellStyle name="注释 2 2 5 4 2 2 4" xfId="41910"/>
    <cellStyle name="输入 2 5 2 3 5 2" xfId="41911"/>
    <cellStyle name="输入 2 5 2 3 6" xfId="41912"/>
    <cellStyle name="输入 2 5 2 4 2 2 2" xfId="41913"/>
    <cellStyle name="输入 2 6 4 3 2 4" xfId="41914"/>
    <cellStyle name="输入 2 5 2 4 2 2 2 2" xfId="41915"/>
    <cellStyle name="输入 2 5 2 4 2 2 3" xfId="41916"/>
    <cellStyle name="输入 2 5 2 4 2 2 4" xfId="41917"/>
    <cellStyle name="输入 2 5 2 4 2 3" xfId="41918"/>
    <cellStyle name="输入 2 5 2 4 2 4" xfId="41919"/>
    <cellStyle name="输入 2 5 2 4 2 5" xfId="41920"/>
    <cellStyle name="输入 2 5 2 4 3 2" xfId="41921"/>
    <cellStyle name="输入 2 5 2 4 3 2 2" xfId="41922"/>
    <cellStyle name="输入 2 5 2 4 3 2 2 2" xfId="41923"/>
    <cellStyle name="输入 2 5 2 4 3 2 3" xfId="41924"/>
    <cellStyle name="输入 2 5 2 4 3 2 4" xfId="41925"/>
    <cellStyle name="输入 2 5 2 4 3 3" xfId="41926"/>
    <cellStyle name="输入 2 5 2 4 3 3 2" xfId="41927"/>
    <cellStyle name="输入 2 5 2 4 3 4" xfId="41928"/>
    <cellStyle name="输入 2 5 2 4 4" xfId="41929"/>
    <cellStyle name="输入 2 5 2 4 4 2" xfId="41930"/>
    <cellStyle name="注释 2 2 5 4 3 2 3" xfId="41931"/>
    <cellStyle name="输入 2 5 2 4 4 2 2" xfId="41932"/>
    <cellStyle name="输入 2 5 2 4 4 3" xfId="41933"/>
    <cellStyle name="注释 2 2 5 4 3 2 4" xfId="41934"/>
    <cellStyle name="输入 2 5 2 4 4 4" xfId="41935"/>
    <cellStyle name="输入 2 5 2 4 5" xfId="41936"/>
    <cellStyle name="输入 2 5 2 4 5 2" xfId="41937"/>
    <cellStyle name="输入 2 5 2 4 6" xfId="41938"/>
    <cellStyle name="输入 2 5 2 4 7" xfId="41939"/>
    <cellStyle name="输入 2 5 2 5 2 2" xfId="41940"/>
    <cellStyle name="输入 2 5 2 5 2 2 2" xfId="41941"/>
    <cellStyle name="输入 2 5 2 5 2 3" xfId="41942"/>
    <cellStyle name="输入 2 5 2 5 3" xfId="41943"/>
    <cellStyle name="输入 2 5 2 5 3 2" xfId="41944"/>
    <cellStyle name="输入 2 5 2 5 4" xfId="41945"/>
    <cellStyle name="输入 2 5 2 5 5" xfId="41946"/>
    <cellStyle name="输入 2 5 2 6 2 2 2" xfId="41947"/>
    <cellStyle name="输入 2 5 2 6 2 4" xfId="41948"/>
    <cellStyle name="输入 2 5 2 9 2" xfId="41949"/>
    <cellStyle name="输入 2 5 3" xfId="41950"/>
    <cellStyle name="输入 2 5 3 2 2" xfId="41951"/>
    <cellStyle name="输入 2 5 3 2 2 2" xfId="41952"/>
    <cellStyle name="输入 2 5 3 2 2 2 2" xfId="41953"/>
    <cellStyle name="输入 2 5 3 2 3" xfId="41954"/>
    <cellStyle name="输入 2 5 3 2 3 2" xfId="41955"/>
    <cellStyle name="输入 2 5 3 2 4" xfId="41956"/>
    <cellStyle name="输入 2 5 3 2 5" xfId="41957"/>
    <cellStyle name="输入 2 5 3 3" xfId="41958"/>
    <cellStyle name="输入 2 5 3 3 2" xfId="41959"/>
    <cellStyle name="输入 2 5 3 3 2 2" xfId="41960"/>
    <cellStyle name="输入 2 5 3 3 4" xfId="41961"/>
    <cellStyle name="输入 2 5 3 5 2" xfId="41962"/>
    <cellStyle name="输入 2 5 4 2 2" xfId="41963"/>
    <cellStyle name="输入 2 5 4 2 2 2" xfId="41964"/>
    <cellStyle name="输入 2 5 4 2 2 2 2" xfId="41965"/>
    <cellStyle name="输入 2 5 4 2 2 3" xfId="41966"/>
    <cellStyle name="输入 2 5 4 2 2 4" xfId="41967"/>
    <cellStyle name="输入 2 5 4 2 3" xfId="41968"/>
    <cellStyle name="输入 2 5 4 2 3 2" xfId="41969"/>
    <cellStyle name="输入 2 5 4 2 5" xfId="41970"/>
    <cellStyle name="输入 2 5 4 3" xfId="41971"/>
    <cellStyle name="输入 2 5 4 3 2" xfId="41972"/>
    <cellStyle name="输入 2 5 4 3 2 2" xfId="41973"/>
    <cellStyle name="输入 2 5 4 3 3" xfId="41974"/>
    <cellStyle name="输入 2 5 4 3 4" xfId="41975"/>
    <cellStyle name="输入 2 5 5" xfId="41976"/>
    <cellStyle name="输入 2 5 5 2" xfId="41977"/>
    <cellStyle name="输入 2 5 5 2 2" xfId="41978"/>
    <cellStyle name="输入 2 5 5 2 2 2" xfId="41979"/>
    <cellStyle name="输入 2 5 5 2 3" xfId="41980"/>
    <cellStyle name="输入 2 5 5 2 4" xfId="41981"/>
    <cellStyle name="输入 2 5 5 3" xfId="41982"/>
    <cellStyle name="输入 2 5 5 3 2" xfId="41983"/>
    <cellStyle name="输入 2 5 6" xfId="41984"/>
    <cellStyle name="输入 2 5 6 2" xfId="41985"/>
    <cellStyle name="输入 2 5 6 2 2" xfId="41986"/>
    <cellStyle name="输入 2 5 6 2 2 2" xfId="41987"/>
    <cellStyle name="输入 2 5 6 2 3" xfId="41988"/>
    <cellStyle name="输入 2 5 6 2 4" xfId="41989"/>
    <cellStyle name="输入 2 5 6 3" xfId="41990"/>
    <cellStyle name="输入 2 5 6 3 2" xfId="41991"/>
    <cellStyle name="输入 2 5 7" xfId="41992"/>
    <cellStyle name="输入 2 5 7 2" xfId="41993"/>
    <cellStyle name="输入 2 5 7 2 2" xfId="41994"/>
    <cellStyle name="输入 2 5 7 2 2 2" xfId="41995"/>
    <cellStyle name="输入 2 5 7 2 3" xfId="41996"/>
    <cellStyle name="输入 2 5 7 3" xfId="41997"/>
    <cellStyle name="输入 2 5 7 3 2" xfId="41998"/>
    <cellStyle name="输入 2 5 7 5" xfId="41999"/>
    <cellStyle name="输入 2 5 8" xfId="42000"/>
    <cellStyle name="输入 2 5 8 2" xfId="42001"/>
    <cellStyle name="输入 2 5 8 2 2" xfId="42002"/>
    <cellStyle name="输入 2 5 8 3" xfId="42003"/>
    <cellStyle name="输入 2 5 8 4" xfId="42004"/>
    <cellStyle name="输入 2 5 9" xfId="42005"/>
    <cellStyle name="输入 2 5 9 2" xfId="42006"/>
    <cellStyle name="输入 2 6" xfId="42007"/>
    <cellStyle name="输入 2 6 10" xfId="42008"/>
    <cellStyle name="输入 2 6 2" xfId="42009"/>
    <cellStyle name="输入 2 6 2 2 2 3" xfId="42010"/>
    <cellStyle name="输入 2 6 2 2 5" xfId="42011"/>
    <cellStyle name="输入 2 6 2 3 2 2 2" xfId="42012"/>
    <cellStyle name="输入 2 6 2 3 2 3" xfId="42013"/>
    <cellStyle name="输入 2 6 2 3 2 4" xfId="42014"/>
    <cellStyle name="输入 2 6 2 3 3" xfId="42015"/>
    <cellStyle name="输入 2 6 2 3 4" xfId="42016"/>
    <cellStyle name="输入 2 6 2 3 5" xfId="42017"/>
    <cellStyle name="输入 2 6 2 4 2 2" xfId="42018"/>
    <cellStyle name="输入 2 6 2 4 3" xfId="42019"/>
    <cellStyle name="输入 2 6 2 4 4" xfId="42020"/>
    <cellStyle name="输入 2 6 2 5 2" xfId="42021"/>
    <cellStyle name="输入 2 6 2 6" xfId="42022"/>
    <cellStyle name="输入 2 6 2 7" xfId="42023"/>
    <cellStyle name="输入 2 6 3" xfId="42024"/>
    <cellStyle name="输入 2 6 3 2 2" xfId="42025"/>
    <cellStyle name="输入 2 6 3 2 2 2" xfId="42026"/>
    <cellStyle name="输入 2 6 3 2 2 3" xfId="42027"/>
    <cellStyle name="输入 2 6 3 2 3" xfId="42028"/>
    <cellStyle name="输入 2 6 3 2 3 2" xfId="42029"/>
    <cellStyle name="输入 2 6 3 2 4" xfId="42030"/>
    <cellStyle name="输入 2 6 3 2 5" xfId="42031"/>
    <cellStyle name="输入 2 6 3 3" xfId="42032"/>
    <cellStyle name="输入 2 6 3 3 2" xfId="42033"/>
    <cellStyle name="输入 2 6 3 3 2 2" xfId="42034"/>
    <cellStyle name="输入 2 6 3 3 2 2 2" xfId="42035"/>
    <cellStyle name="输入 2 6 3 3 2 3" xfId="42036"/>
    <cellStyle name="输入 2 6 3 3 2 4" xfId="42037"/>
    <cellStyle name="输入 2 6 3 3 3" xfId="42038"/>
    <cellStyle name="输入 2 6 3 3 4" xfId="42039"/>
    <cellStyle name="输入 2 6 3 4 2" xfId="42040"/>
    <cellStyle name="输入 2 6 3 4 2 2" xfId="42041"/>
    <cellStyle name="输入 2 6 3 4 3" xfId="42042"/>
    <cellStyle name="输入 2 6 3 4 4" xfId="42043"/>
    <cellStyle name="输入 2 6 3 5" xfId="42044"/>
    <cellStyle name="输入 2 6 3 5 2" xfId="42045"/>
    <cellStyle name="输入 2 6 3 6" xfId="42046"/>
    <cellStyle name="输入 2 6 4 2" xfId="42047"/>
    <cellStyle name="输入 2 6 4 2 2" xfId="42048"/>
    <cellStyle name="输入 2 6 4 2 2 2" xfId="42049"/>
    <cellStyle name="注释 7 3 4" xfId="42050"/>
    <cellStyle name="输入 2 6 4 2 2 2 2" xfId="42051"/>
    <cellStyle name="输入 2 6 4 2 2 3" xfId="42052"/>
    <cellStyle name="输入 2 6 4 2 2 4" xfId="42053"/>
    <cellStyle name="输入 2 6 4 2 3" xfId="42054"/>
    <cellStyle name="输入 2 6 4 2 3 2" xfId="42055"/>
    <cellStyle name="输入 2 6 4 2 4" xfId="42056"/>
    <cellStyle name="输入 2 6 4 2 5" xfId="42057"/>
    <cellStyle name="输入 2 6 4 3" xfId="42058"/>
    <cellStyle name="输入 2 6 4 3 2" xfId="42059"/>
    <cellStyle name="输入 2 6 4 3 2 2" xfId="42060"/>
    <cellStyle name="输入 2 6 4 3 2 2 2" xfId="42061"/>
    <cellStyle name="输入 2 6 4 3 2 3" xfId="42062"/>
    <cellStyle name="输入 2 6 4 3 3" xfId="42063"/>
    <cellStyle name="输入 2 6 4 3 3 2" xfId="42064"/>
    <cellStyle name="输入 2 6 4 3 4" xfId="42065"/>
    <cellStyle name="输入 2 6 4 3 5" xfId="42066"/>
    <cellStyle name="输入 2 6 4 4 3" xfId="42067"/>
    <cellStyle name="输入 2 6 4 4 4" xfId="42068"/>
    <cellStyle name="输入 2 6 5" xfId="42069"/>
    <cellStyle name="输入 2 6 5 2" xfId="42070"/>
    <cellStyle name="输入 2 6 5 2 2" xfId="42071"/>
    <cellStyle name="输入 2 6 5 2 2 2" xfId="42072"/>
    <cellStyle name="输入 2 6 5 2 3" xfId="42073"/>
    <cellStyle name="输入 2 6 5 2 4" xfId="42074"/>
    <cellStyle name="输入 2 6 5 3" xfId="42075"/>
    <cellStyle name="输入 2 6 5 3 2" xfId="42076"/>
    <cellStyle name="输入 2 6 6" xfId="42077"/>
    <cellStyle name="输入 2 6 6 2" xfId="42078"/>
    <cellStyle name="输入 2 6 6 2 2" xfId="42079"/>
    <cellStyle name="输入 2 6 6 2 2 2" xfId="42080"/>
    <cellStyle name="输入 2 6 6 2 3" xfId="42081"/>
    <cellStyle name="输入 2 6 6 2 4" xfId="42082"/>
    <cellStyle name="输入 2 6 6 3" xfId="42083"/>
    <cellStyle name="输入 2 6 6 4" xfId="42084"/>
    <cellStyle name="输入 2 6 6 5" xfId="42085"/>
    <cellStyle name="输入 2 6 7" xfId="42086"/>
    <cellStyle name="输入 2 6 7 2" xfId="42087"/>
    <cellStyle name="输入 2 6 7 2 2" xfId="42088"/>
    <cellStyle name="输入 2 6 7 3" xfId="42089"/>
    <cellStyle name="输入 2 6 7 4" xfId="42090"/>
    <cellStyle name="输入 2 6 8" xfId="42091"/>
    <cellStyle name="输入 2 6 8 2" xfId="42092"/>
    <cellStyle name="输入 2 6 9 2" xfId="42093"/>
    <cellStyle name="输入 2 7" xfId="42094"/>
    <cellStyle name="输入 2 7 2" xfId="42095"/>
    <cellStyle name="输入 2 7 2 2 2 3" xfId="42096"/>
    <cellStyle name="输入 2 7 2 2 2 4" xfId="42097"/>
    <cellStyle name="输入 2 7 2 3 2 2 2" xfId="42098"/>
    <cellStyle name="输入 2 7 2 3 2 3" xfId="42099"/>
    <cellStyle name="输入 2 7 2 3 2 4" xfId="42100"/>
    <cellStyle name="输入 2 7 2 3 3" xfId="42101"/>
    <cellStyle name="输入 2 7 2 3 3 2" xfId="42102"/>
    <cellStyle name="输入 2 7 2 4 2" xfId="42103"/>
    <cellStyle name="输入 2 7 2 4 2 2" xfId="42104"/>
    <cellStyle name="输入 2 7 2 4 3" xfId="42105"/>
    <cellStyle name="输入 2 7 2 5" xfId="42106"/>
    <cellStyle name="输入 2 7 2 5 2" xfId="42107"/>
    <cellStyle name="输入 2 7 3" xfId="42108"/>
    <cellStyle name="输入 2 7 3 2 2" xfId="42109"/>
    <cellStyle name="输入 2 7 3 2 2 3" xfId="42110"/>
    <cellStyle name="输入 2 7 3 2 2 4" xfId="42111"/>
    <cellStyle name="输入 2 7 3 2 3" xfId="42112"/>
    <cellStyle name="输入 2 7 3 2 4" xfId="42113"/>
    <cellStyle name="输入 2 7 3 3 2 3" xfId="42114"/>
    <cellStyle name="输入 2 7 3 3 2 4" xfId="42115"/>
    <cellStyle name="输入 2 7 3 3 3" xfId="42116"/>
    <cellStyle name="输入 2 7 3 4" xfId="42117"/>
    <cellStyle name="输入 2 7 3 4 2" xfId="42118"/>
    <cellStyle name="输入 2 7 3 4 3" xfId="42119"/>
    <cellStyle name="输入 2 7 3 5" xfId="42120"/>
    <cellStyle name="输入 2 7 3 5 2" xfId="42121"/>
    <cellStyle name="输入 2 7 4" xfId="42122"/>
    <cellStyle name="输入 2 7 4 2" xfId="42123"/>
    <cellStyle name="输入 2 7 4 2 2" xfId="42124"/>
    <cellStyle name="输入 2 7 4 2 3" xfId="42125"/>
    <cellStyle name="输入 2 7 4 2 3 2" xfId="42126"/>
    <cellStyle name="输入 2 7 4 2 4" xfId="42127"/>
    <cellStyle name="输入 2 7 4 2 5" xfId="42128"/>
    <cellStyle name="输入 2 7 4 3 2" xfId="42129"/>
    <cellStyle name="输入 2 7 4 3 2 2" xfId="42130"/>
    <cellStyle name="输入 2 7 4 3 2 2 2" xfId="42131"/>
    <cellStyle name="输入 2 7 4 3 2 3" xfId="42132"/>
    <cellStyle name="输入 2 7 4 3 2 4" xfId="42133"/>
    <cellStyle name="输入 2 7 4 3 3" xfId="42134"/>
    <cellStyle name="输入 2 7 4 3 3 2" xfId="42135"/>
    <cellStyle name="输入 2 7 4 4 3" xfId="42136"/>
    <cellStyle name="输入 2 7 4 7" xfId="42137"/>
    <cellStyle name="输入 2 7 5" xfId="42138"/>
    <cellStyle name="输入 2 7 5 2" xfId="42139"/>
    <cellStyle name="输入 2 7 5 2 2" xfId="42140"/>
    <cellStyle name="输入 2 7 5 2 2 2" xfId="42141"/>
    <cellStyle name="输入 2 7 5 2 3" xfId="42142"/>
    <cellStyle name="输入 2 7 5 2 4" xfId="42143"/>
    <cellStyle name="输入 2 7 5 3" xfId="42144"/>
    <cellStyle name="输入 2 7 5 3 2" xfId="42145"/>
    <cellStyle name="输入 2 7 5 5" xfId="42146"/>
    <cellStyle name="输入 2 7 6 2" xfId="42147"/>
    <cellStyle name="输入 2 7 6 2 2" xfId="42148"/>
    <cellStyle name="输入 2 7 6 2 3" xfId="42149"/>
    <cellStyle name="输入 2 7 6 2 4" xfId="42150"/>
    <cellStyle name="输入 2 7 6 3" xfId="42151"/>
    <cellStyle name="输入 2 7 6 3 2" xfId="42152"/>
    <cellStyle name="输入 2 7 6 4" xfId="42153"/>
    <cellStyle name="输入 2 7 6 5" xfId="42154"/>
    <cellStyle name="输入 2 7 7" xfId="42155"/>
    <cellStyle name="输入 2 7 7 2" xfId="42156"/>
    <cellStyle name="输入 2 7 7 2 2" xfId="42157"/>
    <cellStyle name="输入 2 7 7 3" xfId="42158"/>
    <cellStyle name="输入 2 7 7 4" xfId="42159"/>
    <cellStyle name="输入 2 7 8" xfId="42160"/>
    <cellStyle name="输入 2 7 8 2" xfId="42161"/>
    <cellStyle name="输入 2 7 9" xfId="42162"/>
    <cellStyle name="输入 2 7 9 2" xfId="42163"/>
    <cellStyle name="输入 2 8" xfId="42164"/>
    <cellStyle name="输入 2 8 2" xfId="42165"/>
    <cellStyle name="输入 2 8 2 5" xfId="42166"/>
    <cellStyle name="输入 2 8 3" xfId="42167"/>
    <cellStyle name="输入 2 8 3 2 2" xfId="42168"/>
    <cellStyle name="输入 2 8 3 2 3" xfId="42169"/>
    <cellStyle name="输入 2 8 3 2 4" xfId="42170"/>
    <cellStyle name="输入 2 8 3 3 2" xfId="42171"/>
    <cellStyle name="输入 2 8 3 4" xfId="42172"/>
    <cellStyle name="输入 2 8 3 5" xfId="42173"/>
    <cellStyle name="输入 2 8 4" xfId="42174"/>
    <cellStyle name="输入 2 8 4 2" xfId="42175"/>
    <cellStyle name="输入 2 8 4 2 2" xfId="42176"/>
    <cellStyle name="输入 2 8 4 3" xfId="42177"/>
    <cellStyle name="输入 2 8 5" xfId="42178"/>
    <cellStyle name="输入 2 8 5 2" xfId="42179"/>
    <cellStyle name="输入 2 8 6" xfId="42180"/>
    <cellStyle name="输入 2 8 7" xfId="42181"/>
    <cellStyle name="输入 2 9" xfId="42182"/>
    <cellStyle name="输入 2 9 2" xfId="42183"/>
    <cellStyle name="输入 2 9 2 5" xfId="42184"/>
    <cellStyle name="输入 2 9 3" xfId="42185"/>
    <cellStyle name="输入 2 9 3 2 3" xfId="42186"/>
    <cellStyle name="输入 2 9 3 2 4" xfId="42187"/>
    <cellStyle name="输入 2 9 3 3 2" xfId="42188"/>
    <cellStyle name="输入 2 9 3 5" xfId="42189"/>
    <cellStyle name="输入 2 9 4" xfId="42190"/>
    <cellStyle name="输入 2 9 5" xfId="42191"/>
    <cellStyle name="输入 2 9 6" xfId="42192"/>
    <cellStyle name="输入 2 9 7" xfId="42193"/>
    <cellStyle name="输入 3 10" xfId="42194"/>
    <cellStyle name="输入 3 11" xfId="42195"/>
    <cellStyle name="输入 3 2 10" xfId="42196"/>
    <cellStyle name="输入 3 2 2 2 3" xfId="42197"/>
    <cellStyle name="输入 3 2 2 2 4" xfId="42198"/>
    <cellStyle name="输入 3 2 2 2 5" xfId="42199"/>
    <cellStyle name="输入 3 2 2 2 6" xfId="42200"/>
    <cellStyle name="输入 3 2 2 3" xfId="42201"/>
    <cellStyle name="输入 3 2 2 3 2" xfId="42202"/>
    <cellStyle name="输入 3 2 2 3 3" xfId="42203"/>
    <cellStyle name="输入 3 2 2 3 4" xfId="42204"/>
    <cellStyle name="输入 3 2 2 3 4 2" xfId="42205"/>
    <cellStyle name="注释 2 3 2 4 2 2 3" xfId="42206"/>
    <cellStyle name="输入 3 2 2 3 5" xfId="42207"/>
    <cellStyle name="输入 3 2 2 3 6" xfId="42208"/>
    <cellStyle name="输入 3 2 2 4" xfId="42209"/>
    <cellStyle name="输入 3 2 2 4 2" xfId="42210"/>
    <cellStyle name="输入 3 2 2 4 2 2" xfId="42211"/>
    <cellStyle name="输入 3 2 2 4 3" xfId="42212"/>
    <cellStyle name="输入 3 2 2 4 4" xfId="42213"/>
    <cellStyle name="输入 3 2 2 5" xfId="42214"/>
    <cellStyle name="输入 3 2 3 2" xfId="42215"/>
    <cellStyle name="输入 3 2 3 2 2" xfId="42216"/>
    <cellStyle name="输入 3 2 3 2 3" xfId="42217"/>
    <cellStyle name="输入 3 2 3 2 4" xfId="42218"/>
    <cellStyle name="输入 3 2 3 2 4 2" xfId="42219"/>
    <cellStyle name="输入 3 2 3 3" xfId="42220"/>
    <cellStyle name="输入 3 2 3 3 2" xfId="42221"/>
    <cellStyle name="输入 3 2 3 3 3" xfId="42222"/>
    <cellStyle name="输入 3 2 3 3 4" xfId="42223"/>
    <cellStyle name="输入 3 2 3 3 5" xfId="42224"/>
    <cellStyle name="输入 3 2 3 3 6" xfId="42225"/>
    <cellStyle name="输入 3 2 3 4" xfId="42226"/>
    <cellStyle name="输入 3 2 3 4 2" xfId="42227"/>
    <cellStyle name="输入 3 2 3 4 2 2" xfId="42228"/>
    <cellStyle name="输入 3 2 3 4 3" xfId="42229"/>
    <cellStyle name="输入 3 2 3 4 4" xfId="42230"/>
    <cellStyle name="输入 3 2 3 5" xfId="42231"/>
    <cellStyle name="输入 3 2 3 5 2" xfId="42232"/>
    <cellStyle name="输入 3 2 4 2" xfId="42233"/>
    <cellStyle name="输入 3 2 4 2 2" xfId="42234"/>
    <cellStyle name="输入 3 2 4 2 3" xfId="42235"/>
    <cellStyle name="注释 2 5 4 2 2 2" xfId="42236"/>
    <cellStyle name="输入 3 2 4 2 4" xfId="42237"/>
    <cellStyle name="注释 2 2 2 3 4 3 2 2 2" xfId="42238"/>
    <cellStyle name="输入 3 2 4 3" xfId="42239"/>
    <cellStyle name="输入 3 2 4 3 2" xfId="42240"/>
    <cellStyle name="输入 3 2 4 4" xfId="42241"/>
    <cellStyle name="输入 3 2 4 4 2" xfId="42242"/>
    <cellStyle name="输入 3 2 4 5" xfId="42243"/>
    <cellStyle name="输入 3 2 5 2 2" xfId="42244"/>
    <cellStyle name="输入 3 2 5 2 2 2" xfId="42245"/>
    <cellStyle name="输入 3 2 5 2 3" xfId="42246"/>
    <cellStyle name="注释 2 5 4 3 2 2" xfId="42247"/>
    <cellStyle name="输入 3 2 5 2 4" xfId="42248"/>
    <cellStyle name="输入 3 2 5 3" xfId="42249"/>
    <cellStyle name="输入 3 2 5 3 2" xfId="42250"/>
    <cellStyle name="输入 3 2 5 4" xfId="42251"/>
    <cellStyle name="输入 3 2 5 4 2" xfId="42252"/>
    <cellStyle name="输入 3 2 5 5" xfId="42253"/>
    <cellStyle name="输入 3 2 6 2" xfId="42254"/>
    <cellStyle name="输入 3 2 6 2 2" xfId="42255"/>
    <cellStyle name="输入 3 2 6 3" xfId="42256"/>
    <cellStyle name="输入 3 2 7" xfId="42257"/>
    <cellStyle name="输入 3 2 7 2" xfId="42258"/>
    <cellStyle name="输入 3 2 8" xfId="42259"/>
    <cellStyle name="输入 3 2 8 2" xfId="42260"/>
    <cellStyle name="输入 3 2 9" xfId="42261"/>
    <cellStyle name="输入 3 3" xfId="42262"/>
    <cellStyle name="输入 3 3 2 2 2" xfId="42263"/>
    <cellStyle name="输入 3 3 2 3" xfId="42264"/>
    <cellStyle name="输入 3 3 2 3 2" xfId="42265"/>
    <cellStyle name="输入 3 3 3 2" xfId="42266"/>
    <cellStyle name="输入 3 3 3 2 2" xfId="42267"/>
    <cellStyle name="输入 3 3 3 2 2 2" xfId="42268"/>
    <cellStyle name="输入 3 3 3 2 3" xfId="42269"/>
    <cellStyle name="输入 3 3 3 3" xfId="42270"/>
    <cellStyle name="输入 3 3 3 3 2" xfId="42271"/>
    <cellStyle name="输入 3 3 4" xfId="42272"/>
    <cellStyle name="输入 3 3 4 2" xfId="42273"/>
    <cellStyle name="输入 3 3 4 2 2" xfId="42274"/>
    <cellStyle name="输入 3 3 4 3" xfId="42275"/>
    <cellStyle name="输入 3 3 6" xfId="42276"/>
    <cellStyle name="输入 3 3 6 2" xfId="42277"/>
    <cellStyle name="输入 3 3 7" xfId="42278"/>
    <cellStyle name="输入 3 3 8" xfId="42279"/>
    <cellStyle name="输入 3 4" xfId="42280"/>
    <cellStyle name="输入 3 4 2" xfId="42281"/>
    <cellStyle name="输入 3 4 2 2" xfId="42282"/>
    <cellStyle name="输入 3 4 2 2 2" xfId="42283"/>
    <cellStyle name="输入 3 4 2 2 3" xfId="42284"/>
    <cellStyle name="输入 3 4 2 3" xfId="42285"/>
    <cellStyle name="输入 3 4 2 3 2" xfId="42286"/>
    <cellStyle name="输入 3 4 3" xfId="42287"/>
    <cellStyle name="输入 3 4 3 2" xfId="42288"/>
    <cellStyle name="输入 3 4 3 2 2" xfId="42289"/>
    <cellStyle name="输入 3 4 3 2 3" xfId="42290"/>
    <cellStyle name="输入 3 4 3 3" xfId="42291"/>
    <cellStyle name="输入 3 4 3 3 2" xfId="42292"/>
    <cellStyle name="输入 3 4 4" xfId="42293"/>
    <cellStyle name="输入 3 4 4 2" xfId="42294"/>
    <cellStyle name="输入 3 4 4 2 2" xfId="42295"/>
    <cellStyle name="输入 3 4 4 3" xfId="42296"/>
    <cellStyle name="输入 3 4 5 2" xfId="42297"/>
    <cellStyle name="输入 3 4 6" xfId="42298"/>
    <cellStyle name="输入 3 4 6 2" xfId="42299"/>
    <cellStyle name="输入 3 4 7" xfId="42300"/>
    <cellStyle name="输入 3 4 8" xfId="42301"/>
    <cellStyle name="输入 3 5 2 2 2" xfId="42302"/>
    <cellStyle name="输入 3 5 2 3" xfId="42303"/>
    <cellStyle name="输入 3 5 3" xfId="42304"/>
    <cellStyle name="输入 3 5 3 2" xfId="42305"/>
    <cellStyle name="输入 3 5 4 2" xfId="42306"/>
    <cellStyle name="输入 3 5 5" xfId="42307"/>
    <cellStyle name="输入 3 5 6" xfId="42308"/>
    <cellStyle name="输入 3 6" xfId="42309"/>
    <cellStyle name="输入 3 6 2" xfId="42310"/>
    <cellStyle name="输入 3 6 2 2" xfId="42311"/>
    <cellStyle name="输入 3 6 2 2 2" xfId="42312"/>
    <cellStyle name="输入 3 6 2 3" xfId="42313"/>
    <cellStyle name="输入 3 6 3" xfId="42314"/>
    <cellStyle name="输入 3 6 4" xfId="42315"/>
    <cellStyle name="输入 3 6 4 2" xfId="42316"/>
    <cellStyle name="输入 3 6 5" xfId="42317"/>
    <cellStyle name="输入 3 6 6" xfId="42318"/>
    <cellStyle name="输入 3 7" xfId="42319"/>
    <cellStyle name="输入 3 7 2" xfId="42320"/>
    <cellStyle name="输入 3 7 2 2" xfId="42321"/>
    <cellStyle name="输入 3 7 3" xfId="42322"/>
    <cellStyle name="输入 3 7 4" xfId="42323"/>
    <cellStyle name="输入 3 8" xfId="42324"/>
    <cellStyle name="输入 3 8 2" xfId="42325"/>
    <cellStyle name="输入 3 9" xfId="42326"/>
    <cellStyle name="输入 3 9 2" xfId="42327"/>
    <cellStyle name="输入 4" xfId="42328"/>
    <cellStyle name="输入 4 10" xfId="42329"/>
    <cellStyle name="输入 4 11" xfId="42330"/>
    <cellStyle name="输入 4 2" xfId="42331"/>
    <cellStyle name="输入 4 2 10" xfId="42332"/>
    <cellStyle name="输入 4 2 2 2 2" xfId="42333"/>
    <cellStyle name="输入 4 2 2 2 2 2" xfId="42334"/>
    <cellStyle name="输入 4 2 2 2 2 2 2" xfId="42335"/>
    <cellStyle name="输入 4 2 2 2 2 3" xfId="42336"/>
    <cellStyle name="输入 4 2 2 2 2 4" xfId="42337"/>
    <cellStyle name="输入 4 2 2 2 3" xfId="42338"/>
    <cellStyle name="输入 4 2 2 2 3 2" xfId="42339"/>
    <cellStyle name="输入 4 2 2 2 4" xfId="42340"/>
    <cellStyle name="输入 4 2 2 2 4 2" xfId="42341"/>
    <cellStyle name="输入 4 2 2 2 5" xfId="42342"/>
    <cellStyle name="输入 4 2 2 2 6" xfId="42343"/>
    <cellStyle name="输入 4 2 2 3 2" xfId="42344"/>
    <cellStyle name="输入 4 2 2 3 2 2" xfId="42345"/>
    <cellStyle name="输入 4 2 2 3 2 4" xfId="42346"/>
    <cellStyle name="输入 4 2 2 3 3" xfId="42347"/>
    <cellStyle name="输入 4 2 2 3 3 2" xfId="42348"/>
    <cellStyle name="输入 4 2 2 3 4" xfId="42349"/>
    <cellStyle name="输入 4 2 2 3 4 2" xfId="42350"/>
    <cellStyle name="注释 2 4 2 4 2 2 3" xfId="42351"/>
    <cellStyle name="输入 4 2 2 3 5" xfId="42352"/>
    <cellStyle name="输入 4 2 2 3 6" xfId="42353"/>
    <cellStyle name="输入 4 2 2 4" xfId="42354"/>
    <cellStyle name="输入 4 2 2 4 2" xfId="42355"/>
    <cellStyle name="输入 4 2 2 4 2 2" xfId="42356"/>
    <cellStyle name="输入 4 2 2 4 3" xfId="42357"/>
    <cellStyle name="输入 4 2 2 4 4" xfId="42358"/>
    <cellStyle name="输入 4 2 2 5" xfId="42359"/>
    <cellStyle name="输入 4 2 2 5 2" xfId="42360"/>
    <cellStyle name="输入 4 2 3" xfId="42361"/>
    <cellStyle name="输入 4 2 3 2" xfId="42362"/>
    <cellStyle name="输入 4 2 3 2 2" xfId="42363"/>
    <cellStyle name="输入 4 2 3 2 2 2" xfId="42364"/>
    <cellStyle name="输入 4 2 3 2 2 2 2" xfId="42365"/>
    <cellStyle name="输入 4 2 3 2 2 3" xfId="42366"/>
    <cellStyle name="输入 4 2 3 2 2 4" xfId="42367"/>
    <cellStyle name="输入 4 2 3 2 3" xfId="42368"/>
    <cellStyle name="输入 4 2 3 2 3 2" xfId="42369"/>
    <cellStyle name="输入 4 2 3 2 4" xfId="42370"/>
    <cellStyle name="输入 4 2 3 2 4 2" xfId="42371"/>
    <cellStyle name="输入 4 2 3 2 5" xfId="42372"/>
    <cellStyle name="输入 4 2 4" xfId="42373"/>
    <cellStyle name="输入 4 2 4 2 2" xfId="42374"/>
    <cellStyle name="输入 4 2 4 2 2 2" xfId="42375"/>
    <cellStyle name="输入 4 2 4 2 3" xfId="42376"/>
    <cellStyle name="注释 2 6 4 2 2 2" xfId="42377"/>
    <cellStyle name="输入 4 2 4 2 4" xfId="42378"/>
    <cellStyle name="输入 4 2 5 2 2" xfId="42379"/>
    <cellStyle name="输入 4 2 5 2 2 2" xfId="42380"/>
    <cellStyle name="输入 4 2 5 2 3" xfId="42381"/>
    <cellStyle name="注释 2 6 4 3 2 2" xfId="42382"/>
    <cellStyle name="输入 4 2 5 2 4" xfId="42383"/>
    <cellStyle name="输入 4 2 6" xfId="42384"/>
    <cellStyle name="输入 4 2 6 2" xfId="42385"/>
    <cellStyle name="输入 4 2 6 2 2" xfId="42386"/>
    <cellStyle name="输入 4 2 7 2" xfId="42387"/>
    <cellStyle name="输入 4 2 8" xfId="42388"/>
    <cellStyle name="输入 4 2 8 2" xfId="42389"/>
    <cellStyle name="输入 4 2 9" xfId="42390"/>
    <cellStyle name="输入 4 3" xfId="42391"/>
    <cellStyle name="输入 4 3 2" xfId="42392"/>
    <cellStyle name="输入 4 3 2 2 2" xfId="42393"/>
    <cellStyle name="输入 4 3 2 2 2 2" xfId="42394"/>
    <cellStyle name="输入 4 3 2 3" xfId="42395"/>
    <cellStyle name="输入 4 3 2 3 2" xfId="42396"/>
    <cellStyle name="输入 4 3 3" xfId="42397"/>
    <cellStyle name="输入 4 3 3 2" xfId="42398"/>
    <cellStyle name="输入 4 3 3 2 2" xfId="42399"/>
    <cellStyle name="输入 4 3 3 2 2 2" xfId="42400"/>
    <cellStyle name="输入 4 3 4" xfId="42401"/>
    <cellStyle name="输入 4 3 4 2" xfId="42402"/>
    <cellStyle name="输入 4 3 4 2 2" xfId="42403"/>
    <cellStyle name="输入 4 3 5" xfId="42404"/>
    <cellStyle name="输入 4 3 6" xfId="42405"/>
    <cellStyle name="输入 4 3 6 2" xfId="42406"/>
    <cellStyle name="输入 4 3 7" xfId="42407"/>
    <cellStyle name="输入 4 3 8" xfId="42408"/>
    <cellStyle name="输入 4 4" xfId="42409"/>
    <cellStyle name="输入 4 4 2" xfId="42410"/>
    <cellStyle name="输入 4 4 2 2" xfId="42411"/>
    <cellStyle name="输入 4 4 2 2 2" xfId="42412"/>
    <cellStyle name="输入 4 4 2 2 2 2" xfId="42413"/>
    <cellStyle name="输入 4 4 2 2 4" xfId="42414"/>
    <cellStyle name="输入 4 4 2 3" xfId="42415"/>
    <cellStyle name="输入 4 4 2 3 2" xfId="42416"/>
    <cellStyle name="输入 4 4 3" xfId="42417"/>
    <cellStyle name="输入 4 4 3 2" xfId="42418"/>
    <cellStyle name="输入 4 4 3 2 2" xfId="42419"/>
    <cellStyle name="输入 4 4 3 2 3" xfId="42420"/>
    <cellStyle name="输入 4 4 3 2 4" xfId="42421"/>
    <cellStyle name="输入 4 4 3 3 2" xfId="42422"/>
    <cellStyle name="输入 4 4 4" xfId="42423"/>
    <cellStyle name="输入 4 4 4 2" xfId="42424"/>
    <cellStyle name="输入 4 4 4 2 2" xfId="42425"/>
    <cellStyle name="输入 4 4 4 3" xfId="42426"/>
    <cellStyle name="输入 4 4 4 4" xfId="42427"/>
    <cellStyle name="输入 4 4 5" xfId="42428"/>
    <cellStyle name="输入 4 4 5 2" xfId="42429"/>
    <cellStyle name="输入 4 4 6" xfId="42430"/>
    <cellStyle name="输入 4 4 6 2" xfId="42431"/>
    <cellStyle name="输入 4 4 7" xfId="42432"/>
    <cellStyle name="输入 4 4 8" xfId="42433"/>
    <cellStyle name="输入 4 5 2" xfId="42434"/>
    <cellStyle name="输入 4 5 2 2" xfId="42435"/>
    <cellStyle name="输入 4 5 2 2 2" xfId="42436"/>
    <cellStyle name="输入 4 5 2 3" xfId="42437"/>
    <cellStyle name="输入 4 5 3" xfId="42438"/>
    <cellStyle name="输入 4 5 4" xfId="42439"/>
    <cellStyle name="输入 4 5 5" xfId="42440"/>
    <cellStyle name="输入 4 5 6" xfId="42441"/>
    <cellStyle name="输入 4 6" xfId="42442"/>
    <cellStyle name="输入 4 6 2" xfId="42443"/>
    <cellStyle name="输入 4 6 2 2" xfId="42444"/>
    <cellStyle name="输入 4 6 2 2 2" xfId="42445"/>
    <cellStyle name="输入 4 6 2 3" xfId="42446"/>
    <cellStyle name="输入 4 6 3" xfId="42447"/>
    <cellStyle name="输入 4 6 4" xfId="42448"/>
    <cellStyle name="输入 4 6 5" xfId="42449"/>
    <cellStyle name="输入 4 6 6" xfId="42450"/>
    <cellStyle name="输入 4 7" xfId="42451"/>
    <cellStyle name="输入 4 7 2" xfId="42452"/>
    <cellStyle name="输入 4 7 2 2" xfId="42453"/>
    <cellStyle name="输入 4 7 3" xfId="42454"/>
    <cellStyle name="输入 4 7 4" xfId="42455"/>
    <cellStyle name="输入 4 8" xfId="42456"/>
    <cellStyle name="输入 4 8 2" xfId="42457"/>
    <cellStyle name="输入 4 9" xfId="42458"/>
    <cellStyle name="输入 4 9 2" xfId="42459"/>
    <cellStyle name="输入 5" xfId="42460"/>
    <cellStyle name="输入 5 10" xfId="42461"/>
    <cellStyle name="输入 5 11" xfId="42462"/>
    <cellStyle name="输入 5 2" xfId="42463"/>
    <cellStyle name="输入 5 2 10" xfId="42464"/>
    <cellStyle name="输入 6 3" xfId="42465"/>
    <cellStyle name="输入 5 2 2" xfId="42466"/>
    <cellStyle name="输入 6 3 2 2" xfId="42467"/>
    <cellStyle name="输入 5 2 2 2 2" xfId="42468"/>
    <cellStyle name="输入 6 3 2 2 2" xfId="42469"/>
    <cellStyle name="输入 5 2 2 2 2 2" xfId="42470"/>
    <cellStyle name="输入 6 3 2 2 2 2" xfId="42471"/>
    <cellStyle name="输入 5 2 2 2 2 2 2" xfId="42472"/>
    <cellStyle name="输入 6 3 2 2 3" xfId="42473"/>
    <cellStyle name="输入 5 2 2 2 2 3" xfId="42474"/>
    <cellStyle name="输入 6 3 2 2 4" xfId="42475"/>
    <cellStyle name="输入 5 2 2 2 2 4" xfId="42476"/>
    <cellStyle name="输入 6 3 2 3" xfId="42477"/>
    <cellStyle name="输入 5 2 2 2 3" xfId="42478"/>
    <cellStyle name="输入 6 3 2 6" xfId="42479"/>
    <cellStyle name="输入 5 2 2 2 6" xfId="42480"/>
    <cellStyle name="输入 6 3 3" xfId="42481"/>
    <cellStyle name="输入 5 2 2 3" xfId="42482"/>
    <cellStyle name="输入 6 3 3 2" xfId="42483"/>
    <cellStyle name="输入 5 2 2 3 2" xfId="42484"/>
    <cellStyle name="输入 6 3 3 2 2" xfId="42485"/>
    <cellStyle name="输入 5 2 2 3 2 2" xfId="42486"/>
    <cellStyle name="输入 6 3 3 2 2 2" xfId="42487"/>
    <cellStyle name="输入 5 2 2 3 2 2 2" xfId="42488"/>
    <cellStyle name="输入 6 3 3 2 3" xfId="42489"/>
    <cellStyle name="输入 5 2 2 3 2 3" xfId="42490"/>
    <cellStyle name="输入 6 3 3 2 4" xfId="42491"/>
    <cellStyle name="输入 5 2 2 3 2 4" xfId="42492"/>
    <cellStyle name="输入 6 3 3 3" xfId="42493"/>
    <cellStyle name="输入 5 2 2 3 3" xfId="42494"/>
    <cellStyle name="输入 5 2 2 3 4 2" xfId="42495"/>
    <cellStyle name="注释 2 5 2 4 2 2 3" xfId="42496"/>
    <cellStyle name="输入 6 3 3 4 2" xfId="42497"/>
    <cellStyle name="输入 6 3 3 5" xfId="42498"/>
    <cellStyle name="输入 5 2 2 3 5" xfId="42499"/>
    <cellStyle name="输入 6 3 3 6" xfId="42500"/>
    <cellStyle name="输入 5 2 2 3 6" xfId="42501"/>
    <cellStyle name="输入 6 3 4" xfId="42502"/>
    <cellStyle name="输入 5 2 2 4" xfId="42503"/>
    <cellStyle name="输入 6 3 4 2" xfId="42504"/>
    <cellStyle name="输入 5 2 2 4 2" xfId="42505"/>
    <cellStyle name="注释 2 2 4 2 5 4" xfId="42506"/>
    <cellStyle name="输入 6 3 4 2 2" xfId="42507"/>
    <cellStyle name="输入 5 2 2 4 2 2" xfId="42508"/>
    <cellStyle name="输入 6 3 4 3" xfId="42509"/>
    <cellStyle name="输入 5 2 2 4 3" xfId="42510"/>
    <cellStyle name="输入 6 3 4 4" xfId="42511"/>
    <cellStyle name="输入 5 2 2 4 4" xfId="42512"/>
    <cellStyle name="输入 6 3 5" xfId="42513"/>
    <cellStyle name="输入 5 2 2 5" xfId="42514"/>
    <cellStyle name="输入 6 3 5 2" xfId="42515"/>
    <cellStyle name="输入 5 2 2 5 2" xfId="42516"/>
    <cellStyle name="输入 6 3 6" xfId="42517"/>
    <cellStyle name="输入 5 2 2 6" xfId="42518"/>
    <cellStyle name="输入 6 3 6 2" xfId="42519"/>
    <cellStyle name="输入 5 2 2 6 2" xfId="42520"/>
    <cellStyle name="输入 6 3 7" xfId="42521"/>
    <cellStyle name="输入 5 2 2 7" xfId="42522"/>
    <cellStyle name="输入 6 3 8" xfId="42523"/>
    <cellStyle name="输入 5 2 2 8" xfId="42524"/>
    <cellStyle name="输入 6 4" xfId="42525"/>
    <cellStyle name="输入 5 2 3" xfId="42526"/>
    <cellStyle name="输入 6 4 2" xfId="42527"/>
    <cellStyle name="输入 5 2 3 2" xfId="42528"/>
    <cellStyle name="输入 6 4 2 2" xfId="42529"/>
    <cellStyle name="输入 5 2 3 2 2" xfId="42530"/>
    <cellStyle name="输入 5 2 3 2 2 2 2" xfId="42531"/>
    <cellStyle name="输入 5 2 3 2 2 4" xfId="42532"/>
    <cellStyle name="输入 6 4 2 3" xfId="42533"/>
    <cellStyle name="输入 5 2 3 2 3" xfId="42534"/>
    <cellStyle name="输入 5 2 3 2 5" xfId="42535"/>
    <cellStyle name="输入 5 2 3 2 6" xfId="42536"/>
    <cellStyle name="输入 6 4 3" xfId="42537"/>
    <cellStyle name="输入 5 2 3 3" xfId="42538"/>
    <cellStyle name="输入 6 4 3 2" xfId="42539"/>
    <cellStyle name="输入 5 2 3 3 2" xfId="42540"/>
    <cellStyle name="输入 5 2 3 3 2 2" xfId="42541"/>
    <cellStyle name="输入 5 2 3 3 2 2 2" xfId="42542"/>
    <cellStyle name="输入 5 2 3 3 2 3" xfId="42543"/>
    <cellStyle name="输入 5 2 3 3 3" xfId="42544"/>
    <cellStyle name="输入 5 2 3 3 4" xfId="42545"/>
    <cellStyle name="输入 5 2 3 3 4 2" xfId="42546"/>
    <cellStyle name="输入 5 2 3 3 5" xfId="42547"/>
    <cellStyle name="输入 6 4 4" xfId="42548"/>
    <cellStyle name="输入 5 2 3 4" xfId="42549"/>
    <cellStyle name="输入 6 4 4 2" xfId="42550"/>
    <cellStyle name="输入 5 2 3 4 2" xfId="42551"/>
    <cellStyle name="输入 5 2 3 4 2 2" xfId="42552"/>
    <cellStyle name="输入 5 2 3 4 3" xfId="42553"/>
    <cellStyle name="输入 5 2 3 4 4" xfId="42554"/>
    <cellStyle name="输入 6 4 5" xfId="42555"/>
    <cellStyle name="输入 5 2 3 5" xfId="42556"/>
    <cellStyle name="输入 5 2 3 5 2" xfId="42557"/>
    <cellStyle name="输入 6 5" xfId="42558"/>
    <cellStyle name="输入 5 2 4" xfId="42559"/>
    <cellStyle name="输入 6 5 2" xfId="42560"/>
    <cellStyle name="输入 5 2 4 2" xfId="42561"/>
    <cellStyle name="输入 6 5 2 2" xfId="42562"/>
    <cellStyle name="输入 5 2 4 2 2" xfId="42563"/>
    <cellStyle name="输入 6 5 2 2 2" xfId="42564"/>
    <cellStyle name="输入 5 2 4 2 2 2" xfId="42565"/>
    <cellStyle name="输入 6 5 2 3" xfId="42566"/>
    <cellStyle name="输入 5 2 4 2 3" xfId="42567"/>
    <cellStyle name="注释 2 7 4 2 2 2" xfId="42568"/>
    <cellStyle name="输入 6 5 2 4" xfId="42569"/>
    <cellStyle name="输入 5 2 4 2 4" xfId="42570"/>
    <cellStyle name="输入 6 5 3" xfId="42571"/>
    <cellStyle name="输入 5 2 4 3" xfId="42572"/>
    <cellStyle name="输入 6 5 3 2" xfId="42573"/>
    <cellStyle name="输入 5 2 4 3 2" xfId="42574"/>
    <cellStyle name="输入 6 5 4" xfId="42575"/>
    <cellStyle name="输入 5 2 4 4" xfId="42576"/>
    <cellStyle name="输入 6 5 4 2" xfId="42577"/>
    <cellStyle name="输入 5 2 4 4 2" xfId="42578"/>
    <cellStyle name="输入 6 5 5" xfId="42579"/>
    <cellStyle name="输入 5 2 4 5" xfId="42580"/>
    <cellStyle name="输入 6 6" xfId="42581"/>
    <cellStyle name="输入 5 2 5" xfId="42582"/>
    <cellStyle name="输入 6 6 2 2" xfId="42583"/>
    <cellStyle name="输入 5 2 5 2 2" xfId="42584"/>
    <cellStyle name="输入 5 2 5 2 2 2" xfId="42585"/>
    <cellStyle name="输入 5 2 5 2 3" xfId="42586"/>
    <cellStyle name="注释 2 7 4 3 2 2" xfId="42587"/>
    <cellStyle name="输入 5 2 5 2 4" xfId="42588"/>
    <cellStyle name="输入 5 2 5 3 2" xfId="42589"/>
    <cellStyle name="输入 6 6 4" xfId="42590"/>
    <cellStyle name="输入 5 2 5 4" xfId="42591"/>
    <cellStyle name="输入 5 2 5 4 2" xfId="42592"/>
    <cellStyle name="输入 5 2 5 5" xfId="42593"/>
    <cellStyle name="输入 6 7 2" xfId="42594"/>
    <cellStyle name="输入 5 2 6 2" xfId="42595"/>
    <cellStyle name="输入 5 2 6 2 2" xfId="42596"/>
    <cellStyle name="输入 5 2 6 3" xfId="42597"/>
    <cellStyle name="输入 6 8" xfId="42598"/>
    <cellStyle name="输入 5 2 7" xfId="42599"/>
    <cellStyle name="输入 6 8 2" xfId="42600"/>
    <cellStyle name="输入 5 2 7 2" xfId="42601"/>
    <cellStyle name="输入 6 9" xfId="42602"/>
    <cellStyle name="输入 5 2 8" xfId="42603"/>
    <cellStyle name="输入 5 2 8 2" xfId="42604"/>
    <cellStyle name="注释 2 2 2 2 8 2" xfId="42605"/>
    <cellStyle name="输入 5 2 9" xfId="42606"/>
    <cellStyle name="输入 5 3" xfId="42607"/>
    <cellStyle name="输入 7 3 2 2 2" xfId="42608"/>
    <cellStyle name="注释 4 2 2 2" xfId="42609"/>
    <cellStyle name="输入 5 3 2 2 2 2" xfId="42610"/>
    <cellStyle name="输入 7 3 3" xfId="42611"/>
    <cellStyle name="注释 4 3" xfId="42612"/>
    <cellStyle name="输入 5 3 2 3" xfId="42613"/>
    <cellStyle name="输入 7 4 2" xfId="42614"/>
    <cellStyle name="注释 5 2" xfId="42615"/>
    <cellStyle name="输入 5 3 3 2" xfId="42616"/>
    <cellStyle name="输入 7 4 2 2" xfId="42617"/>
    <cellStyle name="注释 5 2 2" xfId="42618"/>
    <cellStyle name="输入 5 3 3 2 2" xfId="42619"/>
    <cellStyle name="注释 5 2 2 2" xfId="42620"/>
    <cellStyle name="输入 5 3 3 2 2 2" xfId="42621"/>
    <cellStyle name="注释 5 2 3" xfId="42622"/>
    <cellStyle name="输入 5 3 3 2 3" xfId="42623"/>
    <cellStyle name="输入 7 4 3" xfId="42624"/>
    <cellStyle name="注释 5 3" xfId="42625"/>
    <cellStyle name="输入 5 3 3 3" xfId="42626"/>
    <cellStyle name="注释 5 3 2" xfId="42627"/>
    <cellStyle name="输入 5 3 3 3 2" xfId="42628"/>
    <cellStyle name="注释 5 6" xfId="42629"/>
    <cellStyle name="输入 5 3 3 6" xfId="42630"/>
    <cellStyle name="输入 7 5" xfId="42631"/>
    <cellStyle name="注释 6" xfId="42632"/>
    <cellStyle name="输入 5 3 4" xfId="42633"/>
    <cellStyle name="输入 7 5 2" xfId="42634"/>
    <cellStyle name="注释 6 2" xfId="42635"/>
    <cellStyle name="输入 5 3 4 2" xfId="42636"/>
    <cellStyle name="注释 6 3" xfId="42637"/>
    <cellStyle name="输入 5 3 4 3" xfId="42638"/>
    <cellStyle name="注释 6 4" xfId="42639"/>
    <cellStyle name="输入 5 3 4 4" xfId="42640"/>
    <cellStyle name="输入 7 6 2" xfId="42641"/>
    <cellStyle name="注释 7 2" xfId="42642"/>
    <cellStyle name="输入 5 3 5 2" xfId="42643"/>
    <cellStyle name="输入 7 7" xfId="42644"/>
    <cellStyle name="注释 8" xfId="42645"/>
    <cellStyle name="输入 5 3 6" xfId="42646"/>
    <cellStyle name="注释 8 2" xfId="42647"/>
    <cellStyle name="输入 5 3 6 2" xfId="42648"/>
    <cellStyle name="输入 7 8" xfId="42649"/>
    <cellStyle name="注释 9" xfId="42650"/>
    <cellStyle name="输入 5 3 7" xfId="42651"/>
    <cellStyle name="输入 5 3 8" xfId="42652"/>
    <cellStyle name="输入 5 4" xfId="42653"/>
    <cellStyle name="输入 5 4 2 2" xfId="42654"/>
    <cellStyle name="输入 5 4 2 2 2" xfId="42655"/>
    <cellStyle name="输入 5 4 2 2 3" xfId="42656"/>
    <cellStyle name="输入 5 4 2 2 4" xfId="42657"/>
    <cellStyle name="输入 5 4 2 3" xfId="42658"/>
    <cellStyle name="输入 5 4 2 3 2" xfId="42659"/>
    <cellStyle name="输入 5 4 3 2" xfId="42660"/>
    <cellStyle name="输入 5 4 3 2 2" xfId="42661"/>
    <cellStyle name="输入 5 4 3 2 3" xfId="42662"/>
    <cellStyle name="输入 5 4 3 2 4" xfId="42663"/>
    <cellStyle name="输入 5 4 3 3" xfId="42664"/>
    <cellStyle name="输入 5 4 3 3 2" xfId="42665"/>
    <cellStyle name="输入 5 4 4" xfId="42666"/>
    <cellStyle name="输入 5 4 4 2" xfId="42667"/>
    <cellStyle name="输入 5 4 4 2 2" xfId="42668"/>
    <cellStyle name="输入 5 4 4 3" xfId="42669"/>
    <cellStyle name="输入 5 4 4 4" xfId="42670"/>
    <cellStyle name="输入 5 4 5" xfId="42671"/>
    <cellStyle name="输入 5 4 5 2" xfId="42672"/>
    <cellStyle name="输入 5 5" xfId="42673"/>
    <cellStyle name="输入 5 5 2 2" xfId="42674"/>
    <cellStyle name="输入 5 5 2 2 2" xfId="42675"/>
    <cellStyle name="输入 5 5 2 3" xfId="42676"/>
    <cellStyle name="输入 5 5 3" xfId="42677"/>
    <cellStyle name="输入 5 5 3 2" xfId="42678"/>
    <cellStyle name="输入 5 5 4" xfId="42679"/>
    <cellStyle name="输入 5 5 4 2" xfId="42680"/>
    <cellStyle name="输入 5 5 5" xfId="42681"/>
    <cellStyle name="输入 5 6 2 2" xfId="42682"/>
    <cellStyle name="输入 5 6 2 2 2" xfId="42683"/>
    <cellStyle name="输入 5 6 2 3" xfId="42684"/>
    <cellStyle name="输入 5 6 3 2" xfId="42685"/>
    <cellStyle name="输入 5 6 4" xfId="42686"/>
    <cellStyle name="输入 5 6 5" xfId="42687"/>
    <cellStyle name="输入 5 7" xfId="42688"/>
    <cellStyle name="输入 5 7 2 2" xfId="42689"/>
    <cellStyle name="输入 5 7 3" xfId="42690"/>
    <cellStyle name="输入 5 8" xfId="42691"/>
    <cellStyle name="输入 5 9" xfId="42692"/>
    <cellStyle name="输入 5 9 2" xfId="42693"/>
    <cellStyle name="输入 6 2 2" xfId="42694"/>
    <cellStyle name="输入 6 2 2 2 2 2" xfId="42695"/>
    <cellStyle name="输入 6 2 2 2 3" xfId="42696"/>
    <cellStyle name="输入 6 2 2 2 4" xfId="42697"/>
    <cellStyle name="输入 6 2 3" xfId="42698"/>
    <cellStyle name="输入 6 2 3 2" xfId="42699"/>
    <cellStyle name="输入 6 2 3 2 2" xfId="42700"/>
    <cellStyle name="输入 6 2 3 2 2 2" xfId="42701"/>
    <cellStyle name="输入 6 2 3 2 3" xfId="42702"/>
    <cellStyle name="输入 6 2 3 2 4" xfId="42703"/>
    <cellStyle name="输入 6 2 3 6" xfId="42704"/>
    <cellStyle name="输入 6 2 4" xfId="42705"/>
    <cellStyle name="输入 6 2 4 2" xfId="42706"/>
    <cellStyle name="注释 2 2 3 2 5 4" xfId="42707"/>
    <cellStyle name="输入 6 2 4 2 2" xfId="42708"/>
    <cellStyle name="输入 6 2 5" xfId="42709"/>
    <cellStyle name="输入 6 2 6" xfId="42710"/>
    <cellStyle name="输入 6 2 6 2" xfId="42711"/>
    <cellStyle name="输入 6 2 7" xfId="42712"/>
    <cellStyle name="输入 6 2 8" xfId="42713"/>
    <cellStyle name="输入 7 2 2 2 2" xfId="42714"/>
    <cellStyle name="注释 3 2 2 2" xfId="42715"/>
    <cellStyle name="输入 7 2 4" xfId="42716"/>
    <cellStyle name="注释 3 4" xfId="42717"/>
    <cellStyle name="输入 7 2 5" xfId="42718"/>
    <cellStyle name="注释 3 5" xfId="42719"/>
    <cellStyle name="输入 7 2 6" xfId="42720"/>
    <cellStyle name="注释 3 6" xfId="42721"/>
    <cellStyle name="输入 8 2 3" xfId="42722"/>
    <cellStyle name="输入 9" xfId="42723"/>
    <cellStyle name="样式 1" xfId="42724"/>
    <cellStyle name="样式 1 2" xfId="42725"/>
    <cellStyle name="样式 1 2 2" xfId="42726"/>
    <cellStyle name="样式 1 3" xfId="42727"/>
    <cellStyle name="注释 2 2 4 2 4 5 2" xfId="42728"/>
    <cellStyle name="样式 1 4" xfId="42729"/>
    <cellStyle name="样式 2" xfId="42730"/>
    <cellStyle name="注释 2 10" xfId="42731"/>
    <cellStyle name="注释 2 10 2 2 2" xfId="42732"/>
    <cellStyle name="注释 2 10 2 2 2 2" xfId="42733"/>
    <cellStyle name="注释 2 10 2 3 2" xfId="42734"/>
    <cellStyle name="注释 2 10 2 4" xfId="42735"/>
    <cellStyle name="注释 2 10 2 5" xfId="42736"/>
    <cellStyle name="注释 2 10 3 2" xfId="42737"/>
    <cellStyle name="注释 2 10 3 2 2" xfId="42738"/>
    <cellStyle name="注释 2 10 3 3" xfId="42739"/>
    <cellStyle name="注释 2 10 3 4" xfId="42740"/>
    <cellStyle name="注释 2 10 3 5" xfId="42741"/>
    <cellStyle name="注释 2 10 4 2" xfId="42742"/>
    <cellStyle name="注释 2 10 4 2 2" xfId="42743"/>
    <cellStyle name="注释 2 10 4 3" xfId="42744"/>
    <cellStyle name="注释 2 10 4 4" xfId="42745"/>
    <cellStyle name="注释 2 10 5 2" xfId="42746"/>
    <cellStyle name="注释 2 10 6" xfId="42747"/>
    <cellStyle name="注释 2 10 7" xfId="42748"/>
    <cellStyle name="注释 2 11 2 2 2 2" xfId="42749"/>
    <cellStyle name="注释 2 11 2 2 3" xfId="42750"/>
    <cellStyle name="注释 2 11 2 3 2" xfId="42751"/>
    <cellStyle name="注释 2 11 2 4" xfId="42752"/>
    <cellStyle name="注释 2 11 2 5" xfId="42753"/>
    <cellStyle name="注释 2 11 3 3" xfId="42754"/>
    <cellStyle name="注释 2 11 3 4" xfId="42755"/>
    <cellStyle name="注释 2 11 4 2" xfId="42756"/>
    <cellStyle name="注释 2 12 2 2 2" xfId="42757"/>
    <cellStyle name="注释 2 12 2 2 2 2" xfId="42758"/>
    <cellStyle name="注释 2 12 2 3" xfId="42759"/>
    <cellStyle name="注释 2 12 2 3 2" xfId="42760"/>
    <cellStyle name="注释 2 12 2 4" xfId="42761"/>
    <cellStyle name="注释 2 12 3 2" xfId="42762"/>
    <cellStyle name="注释 2 12 3 2 2" xfId="42763"/>
    <cellStyle name="注释 2 12 3 3" xfId="42764"/>
    <cellStyle name="注释 2 12 3 4" xfId="42765"/>
    <cellStyle name="注释 2 12 4 2" xfId="42766"/>
    <cellStyle name="注释 2 12 5" xfId="42767"/>
    <cellStyle name="注释 2 12 6" xfId="42768"/>
    <cellStyle name="注释 2 13 2 2" xfId="42769"/>
    <cellStyle name="注释 2 13 2 2 2" xfId="42770"/>
    <cellStyle name="注释 2 13 2 3" xfId="42771"/>
    <cellStyle name="注释 2 13 2 4" xfId="42772"/>
    <cellStyle name="注释 2 13 3" xfId="42773"/>
    <cellStyle name="注释 2 13 3 2" xfId="42774"/>
    <cellStyle name="注释 2 13 4" xfId="42775"/>
    <cellStyle name="注释 2 13 5" xfId="42776"/>
    <cellStyle name="注释 2 14 2" xfId="42777"/>
    <cellStyle name="注释 2 14 2 2" xfId="42778"/>
    <cellStyle name="注释 2 14 2 3" xfId="42779"/>
    <cellStyle name="注释 2 14 2 4" xfId="42780"/>
    <cellStyle name="注释 2 14 3" xfId="42781"/>
    <cellStyle name="注释 2 14 3 2" xfId="42782"/>
    <cellStyle name="注释 2 14 4" xfId="42783"/>
    <cellStyle name="注释 2 14 5" xfId="42784"/>
    <cellStyle name="注释 2 15 2" xfId="42785"/>
    <cellStyle name="注释 2 15 2 2" xfId="42786"/>
    <cellStyle name="注释 2 15 2 3" xfId="42787"/>
    <cellStyle name="注释 2 15 2 4" xfId="42788"/>
    <cellStyle name="注释 2 15 3" xfId="42789"/>
    <cellStyle name="注释 2 15 4" xfId="42790"/>
    <cellStyle name="注释 2 15 5" xfId="42791"/>
    <cellStyle name="注释 2 16" xfId="42792"/>
    <cellStyle name="注释 2 21" xfId="42793"/>
    <cellStyle name="注释 2 16 2" xfId="42794"/>
    <cellStyle name="注释 2 16 2 2" xfId="42795"/>
    <cellStyle name="注释 2 16 2 2 2 2" xfId="42796"/>
    <cellStyle name="注释 2 16 2 2 3" xfId="42797"/>
    <cellStyle name="注释 2 16 2 2 4" xfId="42798"/>
    <cellStyle name="注释 2 16 2 3" xfId="42799"/>
    <cellStyle name="注释 2 16 2 3 2" xfId="42800"/>
    <cellStyle name="注释 2 16 2 4" xfId="42801"/>
    <cellStyle name="注释 2 16 2 5" xfId="42802"/>
    <cellStyle name="注释 2 16 3" xfId="42803"/>
    <cellStyle name="注释 2 16 3 2" xfId="42804"/>
    <cellStyle name="注释 2 16 3 4" xfId="42805"/>
    <cellStyle name="注释 2 16 4" xfId="42806"/>
    <cellStyle name="注释 2 16 4 2" xfId="42807"/>
    <cellStyle name="注释 2 16 5" xfId="42808"/>
    <cellStyle name="注释 2 16 6" xfId="42809"/>
    <cellStyle name="注释 2 17 2" xfId="42810"/>
    <cellStyle name="注释 2 17 3" xfId="42811"/>
    <cellStyle name="注释 2 18" xfId="42812"/>
    <cellStyle name="注释 2 18 2" xfId="42813"/>
    <cellStyle name="注释 2 19" xfId="42814"/>
    <cellStyle name="注释 2 19 2" xfId="42815"/>
    <cellStyle name="注释 2 2 10" xfId="42816"/>
    <cellStyle name="注释 2 2 10 2 2" xfId="42817"/>
    <cellStyle name="注释 2 2 10 2 2 2" xfId="42818"/>
    <cellStyle name="注释 2 2 10 2 3" xfId="42819"/>
    <cellStyle name="注释 2 2 10 3" xfId="42820"/>
    <cellStyle name="注释 2 2 10 3 2" xfId="42821"/>
    <cellStyle name="注释 2 2 11 2 2" xfId="42822"/>
    <cellStyle name="注释 2 2 11 2 2 2" xfId="42823"/>
    <cellStyle name="注释 2 2 11 2 2 3" xfId="42824"/>
    <cellStyle name="注释 2 2 11 2 2 4" xfId="42825"/>
    <cellStyle name="注释 2 2 11 2 3" xfId="42826"/>
    <cellStyle name="注释 2 2 11 2 3 2" xfId="42827"/>
    <cellStyle name="注释 2 2 11 2 5" xfId="42828"/>
    <cellStyle name="注释 2 2 12 2 2" xfId="42829"/>
    <cellStyle name="注释 2 2 13 2" xfId="42830"/>
    <cellStyle name="注释 2 2 14" xfId="42831"/>
    <cellStyle name="注释 2 2 15" xfId="42832"/>
    <cellStyle name="注释 2 2 2 2" xfId="42833"/>
    <cellStyle name="注释 2 2 2 2 12 2" xfId="42834"/>
    <cellStyle name="注释 2 2 2 2 14" xfId="42835"/>
    <cellStyle name="注释 2 2 2 2 2" xfId="42836"/>
    <cellStyle name="注释 2 2 2 2 2 2" xfId="42837"/>
    <cellStyle name="注释 2 2 2 2 2 2 2" xfId="42838"/>
    <cellStyle name="注释 6 2 2 6" xfId="42839"/>
    <cellStyle name="注释 2 2 2 2 2 2 2 2" xfId="42840"/>
    <cellStyle name="注释 2 2 2 2 2 2 2 2 2" xfId="42841"/>
    <cellStyle name="注释 2 2 2 2 2 2 2 3" xfId="42842"/>
    <cellStyle name="注释 2 2 2 2 2 2 2 4" xfId="42843"/>
    <cellStyle name="注释 2 2 2 2 2 2 3" xfId="42844"/>
    <cellStyle name="注释 2 2 2 2 2 2 4" xfId="42845"/>
    <cellStyle name="注释 2 2 2 2 2 2 5" xfId="42846"/>
    <cellStyle name="注释 2 2 2 2 2 3 2 3" xfId="42847"/>
    <cellStyle name="注释 2 2 2 2 2 3 2 4" xfId="42848"/>
    <cellStyle name="注释 2 2 2 2 2 3 5" xfId="42849"/>
    <cellStyle name="注释 2 2 2 2 2 4 3" xfId="42850"/>
    <cellStyle name="注释 2 2 2 2 2 5 2" xfId="42851"/>
    <cellStyle name="注释 2 4 2 6 2" xfId="42852"/>
    <cellStyle name="注释 2 2 2 2 2 6" xfId="42853"/>
    <cellStyle name="注释 2 4 2 6 2 2" xfId="42854"/>
    <cellStyle name="注释 2 2 2 2 2 6 2" xfId="42855"/>
    <cellStyle name="注释 2 4 2 6 4" xfId="42856"/>
    <cellStyle name="注释 2 2 2 2 2 8" xfId="42857"/>
    <cellStyle name="注释 2 2 2 2 3 2" xfId="42858"/>
    <cellStyle name="注释 2 2 2 2 3 2 2" xfId="42859"/>
    <cellStyle name="注释 2 2 2 2 3 2 2 2" xfId="42860"/>
    <cellStyle name="注释 2 2 2 2 3 2 2 3" xfId="42861"/>
    <cellStyle name="注释 2 2 2 2 3 2 2 4" xfId="42862"/>
    <cellStyle name="注释 2 2 2 2 3 2 3" xfId="42863"/>
    <cellStyle name="注释 2 2 2 2 3 2 4" xfId="42864"/>
    <cellStyle name="注释 2 2 2 2 3 2 5" xfId="42865"/>
    <cellStyle name="注释 2 2 2 2 3 3 2 3" xfId="42866"/>
    <cellStyle name="注释 2 2 2 2 3 3 3 2" xfId="42867"/>
    <cellStyle name="注释 2 2 2 2 3 3 5" xfId="42868"/>
    <cellStyle name="注释 2 2 2 2 3 4 3" xfId="42869"/>
    <cellStyle name="注释 2 2 2 2 3 4 4" xfId="42870"/>
    <cellStyle name="注释 2 2 2 2 3 5 2" xfId="42871"/>
    <cellStyle name="注释 2 4 2 7 2" xfId="42872"/>
    <cellStyle name="注释 2 2 2 2 3 6" xfId="42873"/>
    <cellStyle name="注释 2 4 2 7 2 2" xfId="42874"/>
    <cellStyle name="注释 2 2 2 2 3 6 2" xfId="42875"/>
    <cellStyle name="注释 2 4 2 7 3" xfId="42876"/>
    <cellStyle name="注释 2 2 2 2 3 7" xfId="42877"/>
    <cellStyle name="注释 2 4 2 7 4" xfId="42878"/>
    <cellStyle name="注释 2 2 2 2 3 8" xfId="42879"/>
    <cellStyle name="注释 2 2 2 2 4 2" xfId="42880"/>
    <cellStyle name="注释 2 2 2 2 4 2 2" xfId="42881"/>
    <cellStyle name="注释 2 2 2 2 4 2 3" xfId="42882"/>
    <cellStyle name="注释 2 2 2 2 4 2 4" xfId="42883"/>
    <cellStyle name="注释 2 2 2 2 4 2 5" xfId="42884"/>
    <cellStyle name="注释 2 2 2 2 4 3 2 3" xfId="42885"/>
    <cellStyle name="注释 2 2 2 2 4 3 2 4" xfId="42886"/>
    <cellStyle name="注释 2 2 2 2 4 3 3" xfId="42887"/>
    <cellStyle name="注释 2 2 2 2 4 3 3 2" xfId="42888"/>
    <cellStyle name="注释 2 2 2 2 4 4 2" xfId="42889"/>
    <cellStyle name="注释 2 2 2 2 4 4 2 2" xfId="42890"/>
    <cellStyle name="注释 2 2 2 2 4 4 3" xfId="42891"/>
    <cellStyle name="注释 2 2 2 2 4 4 4" xfId="42892"/>
    <cellStyle name="注释 2 2 2 2 4 5" xfId="42893"/>
    <cellStyle name="注释 2 2 2 2 4 5 2" xfId="42894"/>
    <cellStyle name="注释 2 4 2 8 2" xfId="42895"/>
    <cellStyle name="注释 2 2 2 2 4 6" xfId="42896"/>
    <cellStyle name="注释 2 2 2 2 4 7" xfId="42897"/>
    <cellStyle name="注释 2 2 2 2 5" xfId="42898"/>
    <cellStyle name="注释 2 2 2 2 5 2" xfId="42899"/>
    <cellStyle name="注释 2 2 2 2 5 2 2" xfId="42900"/>
    <cellStyle name="注释 2 2 2 2 5 2 2 2" xfId="42901"/>
    <cellStyle name="注释 2 2 2 2 5 2 2 2 2" xfId="42902"/>
    <cellStyle name="注释 2 2 2 2 5 2 2 4" xfId="42903"/>
    <cellStyle name="注释 2 2 2 2 5 2 3" xfId="42904"/>
    <cellStyle name="注释 2 2 2 2 5 2 4" xfId="42905"/>
    <cellStyle name="注释 2 2 2 2 5 2 5" xfId="42906"/>
    <cellStyle name="注释 2 2 2 2 5 3 2 2" xfId="42907"/>
    <cellStyle name="注释 2 2 2 2 5 4" xfId="42908"/>
    <cellStyle name="注释 2 2 2 2 5 4 2" xfId="42909"/>
    <cellStyle name="注释 2 2 2 2 5 5" xfId="42910"/>
    <cellStyle name="注释 2 2 2 2 5 6" xfId="42911"/>
    <cellStyle name="注释 2 8 3 2 2 2" xfId="42912"/>
    <cellStyle name="注释 2 4 2 9 2" xfId="42913"/>
    <cellStyle name="注释 2 2 2 2 6" xfId="42914"/>
    <cellStyle name="注释 2 2 2 2 6 2" xfId="42915"/>
    <cellStyle name="注释 2 2 2 2 6 2 2" xfId="42916"/>
    <cellStyle name="注释 2 2 2 2 6 2 2 2" xfId="42917"/>
    <cellStyle name="注释 2 2 2 2 6 2 2 2 2" xfId="42918"/>
    <cellStyle name="注释 2 2 2 2 6 2 2 3" xfId="42919"/>
    <cellStyle name="注释 2 2 2 2 6 2 2 4" xfId="42920"/>
    <cellStyle name="注释 2 2 2 2 6 2 3" xfId="42921"/>
    <cellStyle name="注释 2 2 2 2 6 2 4" xfId="42922"/>
    <cellStyle name="注释 2 2 2 2 6 2 5" xfId="42923"/>
    <cellStyle name="注释 2 2 2 2 6 3" xfId="42924"/>
    <cellStyle name="注释 2 2 2 2 6 3 2" xfId="42925"/>
    <cellStyle name="注释 2 2 2 2 6 3 2 2" xfId="42926"/>
    <cellStyle name="注释 2 2 2 2 6 4" xfId="42927"/>
    <cellStyle name="注释 2 2 2 2 6 4 2" xfId="42928"/>
    <cellStyle name="注释 2 2 2 2 6 5" xfId="42929"/>
    <cellStyle name="注释 2 2 2 2 6 6" xfId="42930"/>
    <cellStyle name="注释 2 2 2 2 7" xfId="42931"/>
    <cellStyle name="注释 2 2 2 2 7 2" xfId="42932"/>
    <cellStyle name="注释 2 2 2 2 7 2 4" xfId="42933"/>
    <cellStyle name="注释 2 5 2 2 3 2 2" xfId="42934"/>
    <cellStyle name="注释 2 2 2 2 7 3" xfId="42935"/>
    <cellStyle name="注释 2 5 2 2 3 2 2 2" xfId="42936"/>
    <cellStyle name="注释 2 2 2 2 7 3 2" xfId="42937"/>
    <cellStyle name="注释 2 5 2 2 3 2 3" xfId="42938"/>
    <cellStyle name="注释 2 2 2 2 7 4" xfId="42939"/>
    <cellStyle name="注释 2 5 2 2 3 2 4" xfId="42940"/>
    <cellStyle name="注释 2 2 2 2 7 5" xfId="42941"/>
    <cellStyle name="注释 2 2 2 2 8" xfId="42942"/>
    <cellStyle name="注释 2 2 2 2 8 2 4" xfId="42943"/>
    <cellStyle name="注释 2 5 2 2 3 3 2" xfId="42944"/>
    <cellStyle name="注释 2 2 2 2 8 3" xfId="42945"/>
    <cellStyle name="注释 2 2 2 2 8 3 2" xfId="42946"/>
    <cellStyle name="注释 2 2 2 2 8 4" xfId="42947"/>
    <cellStyle name="注释 2 2 2 2 8 5" xfId="42948"/>
    <cellStyle name="注释 2 2 2 2 9" xfId="42949"/>
    <cellStyle name="注释 2 2 2 2 9 2" xfId="42950"/>
    <cellStyle name="注释 2 2 2 2 9 2 2" xfId="42951"/>
    <cellStyle name="注释 2 2 2 2 9 2 3" xfId="42952"/>
    <cellStyle name="注释 2 2 2 2 9 2 4" xfId="42953"/>
    <cellStyle name="注释 2 2 2 2 9 3" xfId="42954"/>
    <cellStyle name="注释 2 2 2 2 9 3 2" xfId="42955"/>
    <cellStyle name="注释 2 2 2 2 9 4" xfId="42956"/>
    <cellStyle name="注释 2 2 2 2 9 5" xfId="42957"/>
    <cellStyle name="注释 2 2 2 3 10" xfId="42958"/>
    <cellStyle name="注释 2 2 2 3 10 2 2" xfId="42959"/>
    <cellStyle name="注释 2 2 2 3 10 3" xfId="42960"/>
    <cellStyle name="注释 2 2 2 3 11" xfId="42961"/>
    <cellStyle name="注释 2 2 2 3 11 2" xfId="42962"/>
    <cellStyle name="注释 2 2 2 3 12" xfId="42963"/>
    <cellStyle name="注释 2 2 2 3 12 2" xfId="42964"/>
    <cellStyle name="注释 2 2 2 3 13" xfId="42965"/>
    <cellStyle name="注释 2 2 2 3 14" xfId="42966"/>
    <cellStyle name="注释 2 2 2 3 2 2 3" xfId="42967"/>
    <cellStyle name="注释 2 2 2 3 2 2 5" xfId="42968"/>
    <cellStyle name="注释 2 2 2 3 2 3 2 4" xfId="42969"/>
    <cellStyle name="注释 2 2 2 3 2 3 3 2" xfId="42970"/>
    <cellStyle name="注释 2 2 2 3 2 3 5" xfId="42971"/>
    <cellStyle name="注释 2 2 2 3 2 4 3" xfId="42972"/>
    <cellStyle name="注释 2 2 2 3 2 6 2" xfId="42973"/>
    <cellStyle name="注释 2 2 2 3 2 7" xfId="42974"/>
    <cellStyle name="注释 2 2 2 3 2 8" xfId="42975"/>
    <cellStyle name="注释 2 2 2 3 3 6" xfId="42976"/>
    <cellStyle name="注释 2 2 2 3 3 7" xfId="42977"/>
    <cellStyle name="注释 2 2 2 3 3 8" xfId="42978"/>
    <cellStyle name="注释 2 2 2 3 4 2 2 3" xfId="42979"/>
    <cellStyle name="注释 2 2 2 3 4 2 2 4" xfId="42980"/>
    <cellStyle name="注释 2 2 2 3 4 2 5" xfId="42981"/>
    <cellStyle name="注释 2 2 2 3 4 3 2 3" xfId="42982"/>
    <cellStyle name="注释 2 2 2 3 4 3 2 4" xfId="42983"/>
    <cellStyle name="注释 2 2 2 3 4 3 3" xfId="42984"/>
    <cellStyle name="注释 2 2 2 3 4 3 3 2" xfId="42985"/>
    <cellStyle name="注释 2 2 2 3 4 3 4" xfId="42986"/>
    <cellStyle name="注释 2 2 2 3 4 3 5" xfId="42987"/>
    <cellStyle name="注释 2 2 2 3 4 4 2" xfId="42988"/>
    <cellStyle name="注释 2 2 2 3 4 4 3" xfId="42989"/>
    <cellStyle name="注释 2 2 2 3 4 4 4" xfId="42990"/>
    <cellStyle name="注释 2 2 2 3 4 5" xfId="42991"/>
    <cellStyle name="注释 2 2 2 3 4 5 2" xfId="42992"/>
    <cellStyle name="注释 2 2 2 3 4 6" xfId="42993"/>
    <cellStyle name="注释 2 2 2 3 4 7" xfId="42994"/>
    <cellStyle name="注释 2 2 2 3 5 2 2 2 2" xfId="42995"/>
    <cellStyle name="注释 2 2 2 3 5 2 2 3" xfId="42996"/>
    <cellStyle name="注释 2 2 2 3 5 2 2 4" xfId="42997"/>
    <cellStyle name="注释 2 2 2 3 5 3 2 2" xfId="42998"/>
    <cellStyle name="注释 2 2 2 3 5 4 2" xfId="42999"/>
    <cellStyle name="注释 2 2 2 3 5 5" xfId="43000"/>
    <cellStyle name="注释 2 2 2 3 5 6" xfId="43001"/>
    <cellStyle name="注释 2 2 2 3 6 2 2 2" xfId="43002"/>
    <cellStyle name="注释 2 2 2 3 6 2 2 2 2" xfId="43003"/>
    <cellStyle name="注释 2 2 2 3 6 2 2 3" xfId="43004"/>
    <cellStyle name="注释 2 2 2 3 6 2 2 4" xfId="43005"/>
    <cellStyle name="注释 2 2 2 3 6 2 3 2" xfId="43006"/>
    <cellStyle name="注释 2 2 2 3 6 2 4" xfId="43007"/>
    <cellStyle name="注释 2 2 2 3 6 2 5" xfId="43008"/>
    <cellStyle name="注释 2 2 2 3 6 3" xfId="43009"/>
    <cellStyle name="注释 2 2 2 3 6 3 2 2" xfId="43010"/>
    <cellStyle name="注释 2 2 2 3 6 3 4" xfId="43011"/>
    <cellStyle name="注释 2 2 2 3 6 4" xfId="43012"/>
    <cellStyle name="注释 2 2 2 3 6 4 2" xfId="43013"/>
    <cellStyle name="注释 2 2 2 3 6 5" xfId="43014"/>
    <cellStyle name="注释 2 2 2 3 6 6" xfId="43015"/>
    <cellStyle name="注释 2 2 2 3 7 2" xfId="43016"/>
    <cellStyle name="注释 2 2 2 3 7 2 2" xfId="43017"/>
    <cellStyle name="注释 2 2 2 3 7 2 4" xfId="43018"/>
    <cellStyle name="注释 2 2 2 3 7 3 2" xfId="43019"/>
    <cellStyle name="注释 2 2 2 3 7 4" xfId="43020"/>
    <cellStyle name="注释 2 2 2 3 7 5" xfId="43021"/>
    <cellStyle name="注释 2 2 2 3 8" xfId="43022"/>
    <cellStyle name="注释 2 2 2 3 8 2" xfId="43023"/>
    <cellStyle name="注释 2 2 2 3 8 2 2" xfId="43024"/>
    <cellStyle name="注释 2 2 2 3 8 2 3" xfId="43025"/>
    <cellStyle name="注释 2 2 2 3 8 2 4" xfId="43026"/>
    <cellStyle name="注释 2 2 2 3 8 3" xfId="43027"/>
    <cellStyle name="注释 2 2 2 3 8 3 2" xfId="43028"/>
    <cellStyle name="注释 2 2 2 3 8 5" xfId="43029"/>
    <cellStyle name="注释 2 2 2 3 9" xfId="43030"/>
    <cellStyle name="注释 2 2 2 3 9 2" xfId="43031"/>
    <cellStyle name="注释 2 2 2 3 9 2 2" xfId="43032"/>
    <cellStyle name="注释 2 2 2 3 9 2 3" xfId="43033"/>
    <cellStyle name="注释 2 2 2 3 9 2 4" xfId="43034"/>
    <cellStyle name="注释 2 2 2 3 9 3" xfId="43035"/>
    <cellStyle name="注释 2 2 2 3 9 3 2" xfId="43036"/>
    <cellStyle name="注释 2 2 2 3 9 4" xfId="43037"/>
    <cellStyle name="注释 2 2 2 3 9 5" xfId="43038"/>
    <cellStyle name="注释 2 2 2 4 2 2" xfId="43039"/>
    <cellStyle name="注释 2 2 2 4 2 2 2" xfId="43040"/>
    <cellStyle name="注释 2 2 2 4 2 2 2 2" xfId="43041"/>
    <cellStyle name="注释 2 2 2 4 5 2" xfId="43042"/>
    <cellStyle name="注释 2 2 2 4 6" xfId="43043"/>
    <cellStyle name="注释 2 2 2 4 7" xfId="43044"/>
    <cellStyle name="注释 2 2 2 5 2 2" xfId="43045"/>
    <cellStyle name="注释 2 2 2 5 2 2 2" xfId="43046"/>
    <cellStyle name="注释 2 2 2 5 2 2 2 2" xfId="43047"/>
    <cellStyle name="注释 2 2 2 5 2 2 4" xfId="43048"/>
    <cellStyle name="注释 2 2 2 5 5 2" xfId="43049"/>
    <cellStyle name="注释 2 2 2 5 6" xfId="43050"/>
    <cellStyle name="注释 2 2 2 5 7" xfId="43051"/>
    <cellStyle name="注释 2 2 2 6 2 2" xfId="43052"/>
    <cellStyle name="注释 2 2 2 6 2 2 2" xfId="43053"/>
    <cellStyle name="注释 2 2 2 7 2" xfId="43054"/>
    <cellStyle name="注释 2 2 2 7 2 2 2" xfId="43055"/>
    <cellStyle name="注释 2 2 2 7 2 3" xfId="43056"/>
    <cellStyle name="注释 2 2 2 7 2 4" xfId="43057"/>
    <cellStyle name="注释 2 2 2 8" xfId="43058"/>
    <cellStyle name="注释 2 2 2 8 2" xfId="43059"/>
    <cellStyle name="注释 2 2 2 8 2 2 2" xfId="43060"/>
    <cellStyle name="注释 2 2 2 8 3" xfId="43061"/>
    <cellStyle name="注释 2 2 2 8 3 2" xfId="43062"/>
    <cellStyle name="注释 2 2 2 9" xfId="43063"/>
    <cellStyle name="注释 2 2 2 9 2" xfId="43064"/>
    <cellStyle name="注释 2 2 2 9 2 2" xfId="43065"/>
    <cellStyle name="注释 2 2 2 9 3" xfId="43066"/>
    <cellStyle name="注释 2 2 3 10" xfId="43067"/>
    <cellStyle name="注释 2 2 3 10 2" xfId="43068"/>
    <cellStyle name="注释 2 2 3 11" xfId="43069"/>
    <cellStyle name="注释 2 2 3 2 2" xfId="43070"/>
    <cellStyle name="注释 2 2 3 2 2 2 2 2 2" xfId="43071"/>
    <cellStyle name="注释 2 2 3 2 2 2 2 4" xfId="43072"/>
    <cellStyle name="注释 2 2 3 2 2 2 3 2" xfId="43073"/>
    <cellStyle name="注释 2 2 3 2 2 2 5" xfId="43074"/>
    <cellStyle name="注释 2 2 3 2 2 3 2 3" xfId="43075"/>
    <cellStyle name="注释 2 2 3 2 2 3 2 4" xfId="43076"/>
    <cellStyle name="注释 2 2 3 2 2 3 5" xfId="43077"/>
    <cellStyle name="注释 2 2 3 2 2 4 3" xfId="43078"/>
    <cellStyle name="注释 2 2 3 2 2 4 4" xfId="43079"/>
    <cellStyle name="注释 2 2 3 2 2 5 2" xfId="43080"/>
    <cellStyle name="注释 2 5 2 6 2" xfId="43081"/>
    <cellStyle name="注释 2 2 3 2 2 6" xfId="43082"/>
    <cellStyle name="注释 2 2 3 2 3" xfId="43083"/>
    <cellStyle name="注释 2 2 3 2 3 2 2 2" xfId="43084"/>
    <cellStyle name="注释 2 2 3 2 3 2 2 3" xfId="43085"/>
    <cellStyle name="注释 2 2 3 2 3 2 3 2" xfId="43086"/>
    <cellStyle name="注释 2 2 3 2 3 2 4" xfId="43087"/>
    <cellStyle name="注释 2 2 3 2 3 2 5" xfId="43088"/>
    <cellStyle name="注释 2 2 3 2 3 3 2 3" xfId="43089"/>
    <cellStyle name="注释 2 2 3 2 3 3 4" xfId="43090"/>
    <cellStyle name="注释 2 2 3 2 3 3 5" xfId="43091"/>
    <cellStyle name="注释 2 2 3 2 3 4 3" xfId="43092"/>
    <cellStyle name="注释 2 2 3 2 3 4 4" xfId="43093"/>
    <cellStyle name="注释 2 2 3 2 3 5 2" xfId="43094"/>
    <cellStyle name="注释 2 5 2 7 2" xfId="43095"/>
    <cellStyle name="注释 2 2 3 2 3 6" xfId="43096"/>
    <cellStyle name="注释 2 5 2 7 3" xfId="43097"/>
    <cellStyle name="注释 2 2 3 2 3 7" xfId="43098"/>
    <cellStyle name="注释 2 2 3 2 4 2 2 2" xfId="43099"/>
    <cellStyle name="注释 2 2 3 2 4 2 2 2 2" xfId="43100"/>
    <cellStyle name="注释 2 2 3 2 4 2 2 3" xfId="43101"/>
    <cellStyle name="注释 2 2 3 2 4 2 2 4" xfId="43102"/>
    <cellStyle name="注释 2 2 3 2 4 2 3" xfId="43103"/>
    <cellStyle name="注释 2 2 3 2 4 2 3 2" xfId="43104"/>
    <cellStyle name="注释 2 2 3 2 4 2 4" xfId="43105"/>
    <cellStyle name="注释 2 2 3 2 4 2 5" xfId="43106"/>
    <cellStyle name="注释 2 2 3 2 4 3 2 2 2" xfId="43107"/>
    <cellStyle name="注释 2 2 3 2 4 3 2 3" xfId="43108"/>
    <cellStyle name="注释 2 2 3 2 4 3 2 4" xfId="43109"/>
    <cellStyle name="注释 2 2 3 2 4 3 3" xfId="43110"/>
    <cellStyle name="注释 2 2 3 2 4 3 3 2" xfId="43111"/>
    <cellStyle name="注释 2 2 3 2 4 3 4" xfId="43112"/>
    <cellStyle name="注释 2 2 3 2 4 3 5" xfId="43113"/>
    <cellStyle name="注释 2 2 3 2 4 4 2" xfId="43114"/>
    <cellStyle name="注释 2 2 3 2 4 4 2 2" xfId="43115"/>
    <cellStyle name="注释 2 2 3 2 4 4 3" xfId="43116"/>
    <cellStyle name="注释 2 2 3 2 4 4 4" xfId="43117"/>
    <cellStyle name="注释 2 2 3 2 4 5" xfId="43118"/>
    <cellStyle name="注释 2 2 3 2 4 5 2" xfId="43119"/>
    <cellStyle name="注释 2 5 2 8 2" xfId="43120"/>
    <cellStyle name="注释 2 2 3 2 4 6" xfId="43121"/>
    <cellStyle name="注释 2 2 3 2 4 7" xfId="43122"/>
    <cellStyle name="注释 2 2 3 2 5 2 2" xfId="43123"/>
    <cellStyle name="注释 2 2 3 2 5 2 2 2" xfId="43124"/>
    <cellStyle name="注释 2 2 3 2 5 2 3" xfId="43125"/>
    <cellStyle name="注释 2 2 3 2 5 2 4" xfId="43126"/>
    <cellStyle name="注释 2 2 3 2 5 5" xfId="43127"/>
    <cellStyle name="注释 2 2 3 2 6 2 2 2" xfId="43128"/>
    <cellStyle name="注释 2 2 3 2 6 2 3" xfId="43129"/>
    <cellStyle name="注释 2 2 3 2 6 2 4" xfId="43130"/>
    <cellStyle name="注释 2 2 3 2 6 3 2" xfId="43131"/>
    <cellStyle name="注释 2 2 3 2 8" xfId="43132"/>
    <cellStyle name="注释 2 2 3 2 8 2" xfId="43133"/>
    <cellStyle name="注释 2 2 3 2 9" xfId="43134"/>
    <cellStyle name="注释 2 2 3 2 9 2" xfId="43135"/>
    <cellStyle name="注释 2 2 3 3 2 2 3" xfId="43136"/>
    <cellStyle name="注释 2 2 3 3 2 2 4" xfId="43137"/>
    <cellStyle name="注释 2 2 3 4" xfId="43138"/>
    <cellStyle name="注释 2 2 3 4 2 2 2 2" xfId="43139"/>
    <cellStyle name="注释 2 2 3 5" xfId="43140"/>
    <cellStyle name="注释 2 2 3 6 2 2" xfId="43141"/>
    <cellStyle name="注释 2 2 3 6 2 2 2" xfId="43142"/>
    <cellStyle name="注释 2 2 3 6 2 3" xfId="43143"/>
    <cellStyle name="注释 2 2 3 6 5" xfId="43144"/>
    <cellStyle name="注释 2 2 3 7" xfId="43145"/>
    <cellStyle name="注释 2 2 3 7 2 2" xfId="43146"/>
    <cellStyle name="注释 2 2 3 7 2 3" xfId="43147"/>
    <cellStyle name="注释 2 2 3 7 2 4" xfId="43148"/>
    <cellStyle name="注释 2 2 3 7 3" xfId="43149"/>
    <cellStyle name="注释 2 2 3 7 3 2" xfId="43150"/>
    <cellStyle name="注释 2 2 3 7 4" xfId="43151"/>
    <cellStyle name="注释 2 2 3 7 5" xfId="43152"/>
    <cellStyle name="注释 2 2 3 8 2 2" xfId="43153"/>
    <cellStyle name="注释 2 2 3 8 3" xfId="43154"/>
    <cellStyle name="注释 2 2 3 8 4" xfId="43155"/>
    <cellStyle name="注释 2 2 3 9 2" xfId="43156"/>
    <cellStyle name="注释 2 2 4 2 2" xfId="43157"/>
    <cellStyle name="注释 2 2 4 2 2 2" xfId="43158"/>
    <cellStyle name="注释 2 2 4 2 2 2 2 2" xfId="43159"/>
    <cellStyle name="注释 2 5 2 6 2 2" xfId="43160"/>
    <cellStyle name="注释 2 2 4 2 2 2 2 3" xfId="43161"/>
    <cellStyle name="注释 2 5 2 6 2 3" xfId="43162"/>
    <cellStyle name="注释 2 2 4 2 2 2 2 4" xfId="43163"/>
    <cellStyle name="注释 2 2 4 2 2 2 3" xfId="43164"/>
    <cellStyle name="注释 2 2 4 2 2 2 3 2" xfId="43165"/>
    <cellStyle name="注释 2 2 4 2 2 2 4" xfId="43166"/>
    <cellStyle name="注释 2 2 4 2 2 2 5" xfId="43167"/>
    <cellStyle name="注释 2 5 2 7 2 2" xfId="43168"/>
    <cellStyle name="注释 2 2 4 2 2 3 2 3" xfId="43169"/>
    <cellStyle name="注释 2 2 4 2 2 3 2 4" xfId="43170"/>
    <cellStyle name="注释 2 2 4 2 2 3 3 2" xfId="43171"/>
    <cellStyle name="注释 2 2 4 2 2 3 5" xfId="43172"/>
    <cellStyle name="注释 2 2 4 2 2 4 3" xfId="43173"/>
    <cellStyle name="注释 2 2 4 2 2 4 4" xfId="43174"/>
    <cellStyle name="注释 2 2 4 2 2 5 2" xfId="43175"/>
    <cellStyle name="注释 2 4 2 2 2 2 2 2" xfId="43176"/>
    <cellStyle name="注释 2 2 4 2 2 6" xfId="43177"/>
    <cellStyle name="注释 2 2 4 2 2 7" xfId="43178"/>
    <cellStyle name="注释 2 2 4 2 3" xfId="43179"/>
    <cellStyle name="注释 2 2 4 2 3 2" xfId="43180"/>
    <cellStyle name="注释 2 2 4 2 3 2 2" xfId="43181"/>
    <cellStyle name="注释 2 2 4 2 3 2 2 2" xfId="43182"/>
    <cellStyle name="注释 2 2 4 2 3 2 2 3" xfId="43183"/>
    <cellStyle name="注释 2 2 4 2 3 2 2 4" xfId="43184"/>
    <cellStyle name="注释 2 2 4 2 3 2 3" xfId="43185"/>
    <cellStyle name="注释 2 2 4 2 3 2 3 2" xfId="43186"/>
    <cellStyle name="注释 2 2 4 2 3 2 4" xfId="43187"/>
    <cellStyle name="注释 2 2 4 2 3 2 5" xfId="43188"/>
    <cellStyle name="注释 2 2 4 2 3 3 2 3" xfId="43189"/>
    <cellStyle name="注释 2 2 4 2 3 3 2 4" xfId="43190"/>
    <cellStyle name="注释 2 2 4 2 3 3 3 2" xfId="43191"/>
    <cellStyle name="注释 2 2 4 2 3 3 4" xfId="43192"/>
    <cellStyle name="注释 2 2 4 2 3 3 5" xfId="43193"/>
    <cellStyle name="注释 2 2 4 2 3 4 3" xfId="43194"/>
    <cellStyle name="注释 2 2 4 2 3 4 4" xfId="43195"/>
    <cellStyle name="注释 2 2 4 2 3 5 2" xfId="43196"/>
    <cellStyle name="注释 2 2 4 2 3 6" xfId="43197"/>
    <cellStyle name="注释 2 2 4 2 3 7" xfId="43198"/>
    <cellStyle name="注释 2 2 4 2 4 2" xfId="43199"/>
    <cellStyle name="注释 2 2 4 2 4 2 2" xfId="43200"/>
    <cellStyle name="注释 2 2 4 2 4 2 2 2" xfId="43201"/>
    <cellStyle name="注释 2 2 4 2 4 2 2 3" xfId="43202"/>
    <cellStyle name="注释 2 2 4 2 4 2 3" xfId="43203"/>
    <cellStyle name="注释 2 2 4 2 4 2 3 2" xfId="43204"/>
    <cellStyle name="注释 2 2 4 2 4 3 2 3" xfId="43205"/>
    <cellStyle name="注释 2 2 4 2 4 3 3" xfId="43206"/>
    <cellStyle name="注释 2 2 4 2 4 3 3 2" xfId="43207"/>
    <cellStyle name="注释 2 2 4 2 4 3 4" xfId="43208"/>
    <cellStyle name="注释 2 2 4 2 4 4 2" xfId="43209"/>
    <cellStyle name="注释 2 2 4 2 4 4 3" xfId="43210"/>
    <cellStyle name="注释 2 2 4 2 4 4 4" xfId="43211"/>
    <cellStyle name="注释 2 2 4 2 4 5" xfId="43212"/>
    <cellStyle name="注释 2 2 4 2 4 6" xfId="43213"/>
    <cellStyle name="注释 2 2 4 2 4 7" xfId="43214"/>
    <cellStyle name="注释 2 2 4 2 5" xfId="43215"/>
    <cellStyle name="注释 2 2 4 2 5 2" xfId="43216"/>
    <cellStyle name="注释 2 2 4 2 5 2 2" xfId="43217"/>
    <cellStyle name="注释 2 2 4 2 5 2 2 2" xfId="43218"/>
    <cellStyle name="注释 2 2 4 2 5 2 3" xfId="43219"/>
    <cellStyle name="注释 2 2 4 2 5 2 4" xfId="43220"/>
    <cellStyle name="注释 2 2 4 2 5 5" xfId="43221"/>
    <cellStyle name="注释 2 2 4 2 6" xfId="43222"/>
    <cellStyle name="注释 2 2 4 2 6 2 2 2" xfId="43223"/>
    <cellStyle name="注释 2 2 4 2 6 2 3" xfId="43224"/>
    <cellStyle name="注释 2 2 4 2 6 2 4" xfId="43225"/>
    <cellStyle name="注释 2 2 4 2 6 5" xfId="43226"/>
    <cellStyle name="注释 2 2 4 2 7" xfId="43227"/>
    <cellStyle name="注释 2 5 2 4 3 2 3" xfId="43228"/>
    <cellStyle name="注释 2 2 4 2 7 4" xfId="43229"/>
    <cellStyle name="注释 2 2 4 2 8" xfId="43230"/>
    <cellStyle name="注释 2 2 4 2 8 2" xfId="43231"/>
    <cellStyle name="注释 2 2 4 2 9" xfId="43232"/>
    <cellStyle name="注释 2 2 9" xfId="43233"/>
    <cellStyle name="注释 2 2 4 2 9 2" xfId="43234"/>
    <cellStyle name="注释 2 2 4 3" xfId="43235"/>
    <cellStyle name="注释 2 2 4 3 2 2 2 2" xfId="43236"/>
    <cellStyle name="注释 2 2 4 3 2 2 3" xfId="43237"/>
    <cellStyle name="注释 2 2 4 3 2 2 4" xfId="43238"/>
    <cellStyle name="注释 2 2 4 3 5 2" xfId="43239"/>
    <cellStyle name="注释 2 2 4 3 7" xfId="43240"/>
    <cellStyle name="注释 2 2 4 4" xfId="43241"/>
    <cellStyle name="注释 2 2 4 4 2 2" xfId="43242"/>
    <cellStyle name="注释 2 2 4 4 2 2 2" xfId="43243"/>
    <cellStyle name="注释 2 2 4 4 2 2 2 2" xfId="43244"/>
    <cellStyle name="注释 2 2 4 4 2 5" xfId="43245"/>
    <cellStyle name="注释 2 2 4 4 3 2 2" xfId="43246"/>
    <cellStyle name="注释 2 2 4 4 3 3" xfId="43247"/>
    <cellStyle name="注释 2 2 4 4 3 4" xfId="43248"/>
    <cellStyle name="注释 2 2 4 4 4" xfId="43249"/>
    <cellStyle name="注释 2 2 4 4 5" xfId="43250"/>
    <cellStyle name="注释 2 2 4 4 6" xfId="43251"/>
    <cellStyle name="注释 2 2 4 5" xfId="43252"/>
    <cellStyle name="注释 2 2 4 5 2" xfId="43253"/>
    <cellStyle name="注释 2 2 4 5 2 2" xfId="43254"/>
    <cellStyle name="注释 2 2 4 5 2 2 2" xfId="43255"/>
    <cellStyle name="注释 2 2 4 5 2 4" xfId="43256"/>
    <cellStyle name="注释 2 2 4 5 3" xfId="43257"/>
    <cellStyle name="注释 2 2 4 5 3 2" xfId="43258"/>
    <cellStyle name="注释 2 2 4 5 4" xfId="43259"/>
    <cellStyle name="注释 2 2 4 5 5" xfId="43260"/>
    <cellStyle name="注释 2 2 4 6" xfId="43261"/>
    <cellStyle name="注释 2 2 4 6 2" xfId="43262"/>
    <cellStyle name="注释 2 2 4 6 2 2" xfId="43263"/>
    <cellStyle name="注释 2 2 4 6 2 2 2" xfId="43264"/>
    <cellStyle name="注释 2 2 4 6 2 3" xfId="43265"/>
    <cellStyle name="注释 2 2 4 6 2 4" xfId="43266"/>
    <cellStyle name="注释 2 2 4 6 3" xfId="43267"/>
    <cellStyle name="注释 2 2 4 6 3 2" xfId="43268"/>
    <cellStyle name="注释 2 2 4 6 4" xfId="43269"/>
    <cellStyle name="注释 2 2 4 6 5" xfId="43270"/>
    <cellStyle name="注释 2 2 4 7" xfId="43271"/>
    <cellStyle name="注释 2 2 4 7 2" xfId="43272"/>
    <cellStyle name="注释 2 2 4 7 2 2" xfId="43273"/>
    <cellStyle name="注释 2 2 4 7 2 3" xfId="43274"/>
    <cellStyle name="注释 2 2 4 7 2 4" xfId="43275"/>
    <cellStyle name="注释 2 2 4 7 3" xfId="43276"/>
    <cellStyle name="注释 2 2 4 7 3 2" xfId="43277"/>
    <cellStyle name="注释 2 2 4 7 4" xfId="43278"/>
    <cellStyle name="注释 2 2 4 7 5" xfId="43279"/>
    <cellStyle name="注释 2 2 4 8 2" xfId="43280"/>
    <cellStyle name="注释 2 2 4 8 2 2" xfId="43281"/>
    <cellStyle name="注释 2 2 4 8 3" xfId="43282"/>
    <cellStyle name="注释 2 2 4 8 4" xfId="43283"/>
    <cellStyle name="注释 2 2 4 9" xfId="43284"/>
    <cellStyle name="注释 2 2 4 9 2" xfId="43285"/>
    <cellStyle name="注释 2 2 5 10" xfId="43286"/>
    <cellStyle name="注释 2 2 5 11" xfId="43287"/>
    <cellStyle name="注释 2 2 5 12" xfId="43288"/>
    <cellStyle name="注释 2 2 5 2" xfId="43289"/>
    <cellStyle name="注释 2 2 5 2 2" xfId="43290"/>
    <cellStyle name="注释 2 2 5 2 2 2" xfId="43291"/>
    <cellStyle name="注释 2 2 5 2 2 2 2" xfId="43292"/>
    <cellStyle name="注释 2 2 5 2 2 2 3" xfId="43293"/>
    <cellStyle name="注释 2 2 5 2 2 5" xfId="43294"/>
    <cellStyle name="注释 2 2 5 2 3" xfId="43295"/>
    <cellStyle name="注释 2 2 5 2 3 2" xfId="43296"/>
    <cellStyle name="注释 2 2 5 2 3 2 2" xfId="43297"/>
    <cellStyle name="注释 2 2 5 2 3 2 3" xfId="43298"/>
    <cellStyle name="注释 2 2 5 2 3 3" xfId="43299"/>
    <cellStyle name="注释 2 2 5 2 3 3 2" xfId="43300"/>
    <cellStyle name="注释 2 2 5 2 3 4" xfId="43301"/>
    <cellStyle name="注释 2 2 5 2 3 5" xfId="43302"/>
    <cellStyle name="注释 2 2 5 2 4" xfId="43303"/>
    <cellStyle name="注释 2 2 5 2 4 2" xfId="43304"/>
    <cellStyle name="注释 2 2 5 2 4 2 2" xfId="43305"/>
    <cellStyle name="注释 2 2 5 2 4 3" xfId="43306"/>
    <cellStyle name="注释 2 2 5 2 4 4" xfId="43307"/>
    <cellStyle name="注释 2 2 5 2 5" xfId="43308"/>
    <cellStyle name="注释 2 2 5 2 5 2" xfId="43309"/>
    <cellStyle name="注释 2 2 5 2 6" xfId="43310"/>
    <cellStyle name="注释 2 2 5 2 7" xfId="43311"/>
    <cellStyle name="注释 2 2 5 3" xfId="43312"/>
    <cellStyle name="注释 2 2 5 3 2 2" xfId="43313"/>
    <cellStyle name="注释 2 2 5 3 2 4" xfId="43314"/>
    <cellStyle name="注释 2 2 5 3 2 5" xfId="43315"/>
    <cellStyle name="注释 2 2 5 3 3 2 3" xfId="43316"/>
    <cellStyle name="注释 2 2 5 3 3 2 4" xfId="43317"/>
    <cellStyle name="注释 2 2 5 3 3 3" xfId="43318"/>
    <cellStyle name="注释 2 2 5 3 3 3 2" xfId="43319"/>
    <cellStyle name="注释 2 2 5 3 3 4" xfId="43320"/>
    <cellStyle name="注释 2 2 5 3 3 5" xfId="43321"/>
    <cellStyle name="注释 2 2 5 3 4 3" xfId="43322"/>
    <cellStyle name="注释 2 2 5 3 4 4" xfId="43323"/>
    <cellStyle name="注释 2 2 5 3 5 2" xfId="43324"/>
    <cellStyle name="注释 2 2 5 3 6" xfId="43325"/>
    <cellStyle name="注释 2 2 5 3 7" xfId="43326"/>
    <cellStyle name="注释 2 2 5 4" xfId="43327"/>
    <cellStyle name="注释 2 2 5 4 2" xfId="43328"/>
    <cellStyle name="注释 2 2 5 4 2 2" xfId="43329"/>
    <cellStyle name="注释 2 2 5 4 2 2 2 2" xfId="43330"/>
    <cellStyle name="注释 2 2 5 4 2 5" xfId="43331"/>
    <cellStyle name="注释 2 2 5 4 3 2 2" xfId="43332"/>
    <cellStyle name="注释 2 2 5 4 3 2 2 2" xfId="43333"/>
    <cellStyle name="注释 2 2 5 4 3 4" xfId="43334"/>
    <cellStyle name="注释 2 2 5 4 3 5" xfId="43335"/>
    <cellStyle name="注释 2 2 5 4 4" xfId="43336"/>
    <cellStyle name="注释 2 2 5 4 4 2" xfId="43337"/>
    <cellStyle name="注释 2 2 5 4 4 2 2" xfId="43338"/>
    <cellStyle name="注释 2 2 5 4 4 3" xfId="43339"/>
    <cellStyle name="注释 2 2 5 4 4 4" xfId="43340"/>
    <cellStyle name="注释 2 2 5 4 5" xfId="43341"/>
    <cellStyle name="注释 2 2 5 4 5 2" xfId="43342"/>
    <cellStyle name="注释 2 2 5 4 6" xfId="43343"/>
    <cellStyle name="注释 2 2 5 4 7" xfId="43344"/>
    <cellStyle name="注释 2 2 5 5" xfId="43345"/>
    <cellStyle name="注释 2 2 5 5 2" xfId="43346"/>
    <cellStyle name="注释 2 2 5 5 2 2" xfId="43347"/>
    <cellStyle name="注释 2 2 5 5 2 2 2" xfId="43348"/>
    <cellStyle name="注释 2 2 5 5 2 3" xfId="43349"/>
    <cellStyle name="注释 2 2 5 5 2 4" xfId="43350"/>
    <cellStyle name="注释 2 2 5 5 3" xfId="43351"/>
    <cellStyle name="注释 2 2 5 5 3 2" xfId="43352"/>
    <cellStyle name="注释 2 2 5 5 4" xfId="43353"/>
    <cellStyle name="注释 2 2 5 5 5" xfId="43354"/>
    <cellStyle name="注释 2 2 5 6 2 2 2" xfId="43355"/>
    <cellStyle name="注释 2 2 5 6 2 3" xfId="43356"/>
    <cellStyle name="注释 2 2 5 6 2 4" xfId="43357"/>
    <cellStyle name="注释 2 2 5 6 3 2" xfId="43358"/>
    <cellStyle name="注释 2 2 5 6 4" xfId="43359"/>
    <cellStyle name="注释 2 2 5 6 5" xfId="43360"/>
    <cellStyle name="注释 2 2 5 7 2" xfId="43361"/>
    <cellStyle name="注释 2 2 5 7 2 2" xfId="43362"/>
    <cellStyle name="注释 2 2 5 7 3" xfId="43363"/>
    <cellStyle name="注释 2 2 5 7 4" xfId="43364"/>
    <cellStyle name="注释 2 2 5 8 2" xfId="43365"/>
    <cellStyle name="注释 2 2 5 9 2" xfId="43366"/>
    <cellStyle name="注释 2 2 6 2 2" xfId="43367"/>
    <cellStyle name="注释 2 2 6 2 2 2" xfId="43368"/>
    <cellStyle name="注释 2 3 6 5" xfId="43369"/>
    <cellStyle name="注释 2 2 6 2 2 2 2" xfId="43370"/>
    <cellStyle name="注释 2 2 6 2 2 3" xfId="43371"/>
    <cellStyle name="注释 2 2 6 2 2 4" xfId="43372"/>
    <cellStyle name="注释 2 2 6 2 3" xfId="43373"/>
    <cellStyle name="注释 2 2 6 2 3 2" xfId="43374"/>
    <cellStyle name="注释 2 3 7 5" xfId="43375"/>
    <cellStyle name="注释 2 2 6 2 4" xfId="43376"/>
    <cellStyle name="注释 2 2 6 2 5" xfId="43377"/>
    <cellStyle name="注释 2 2 6 3 2 2" xfId="43378"/>
    <cellStyle name="注释 2 4 6 5" xfId="43379"/>
    <cellStyle name="注释 2 2 6 3 4" xfId="43380"/>
    <cellStyle name="注释 2 2 6 4" xfId="43381"/>
    <cellStyle name="注释 2 2 6 4 2" xfId="43382"/>
    <cellStyle name="注释 2 2 6 5" xfId="43383"/>
    <cellStyle name="注释 2 2 6 5 2" xfId="43384"/>
    <cellStyle name="注释 2 2 7" xfId="43385"/>
    <cellStyle name="注释 2 2 7 2" xfId="43386"/>
    <cellStyle name="注释 2 2 7 2 2" xfId="43387"/>
    <cellStyle name="注释 2 2 7 2 2 2" xfId="43388"/>
    <cellStyle name="注释 2 2 7 2 2 2 2" xfId="43389"/>
    <cellStyle name="注释 2 2 7 2 2 3" xfId="43390"/>
    <cellStyle name="注释 2 2 7 2 2 4" xfId="43391"/>
    <cellStyle name="注释 2 2 7 2 3" xfId="43392"/>
    <cellStyle name="注释 2 2 7 2 3 2" xfId="43393"/>
    <cellStyle name="注释 2 2 7 2 4" xfId="43394"/>
    <cellStyle name="注释 2 2 7 2 5" xfId="43395"/>
    <cellStyle name="注释 2 2 7 3" xfId="43396"/>
    <cellStyle name="注释 2 2 7 3 2 2" xfId="43397"/>
    <cellStyle name="注释 2 2 7 4" xfId="43398"/>
    <cellStyle name="注释 2 2 7 4 2" xfId="43399"/>
    <cellStyle name="注释 2 2 7 5" xfId="43400"/>
    <cellStyle name="注释 2 2 7 5 2" xfId="43401"/>
    <cellStyle name="注释 2 2 7 6" xfId="43402"/>
    <cellStyle name="注释 2 2 8 2" xfId="43403"/>
    <cellStyle name="注释 2 2 8 2 2" xfId="43404"/>
    <cellStyle name="注释 2 2 8 2 2 2" xfId="43405"/>
    <cellStyle name="注释 2 2 8 2 3" xfId="43406"/>
    <cellStyle name="注释 2 2 8 2 4" xfId="43407"/>
    <cellStyle name="注释 2 2 8 3" xfId="43408"/>
    <cellStyle name="注释 2 2 8 4" xfId="43409"/>
    <cellStyle name="注释 2 2 8 5" xfId="43410"/>
    <cellStyle name="注释 2 2 9 2" xfId="43411"/>
    <cellStyle name="注释 2 2 9 2 2" xfId="43412"/>
    <cellStyle name="注释 2 2 9 2 2 2" xfId="43413"/>
    <cellStyle name="注释 2 2 9 2 3" xfId="43414"/>
    <cellStyle name="注释 2 2 9 3" xfId="43415"/>
    <cellStyle name="注释 2 2 9 4" xfId="43416"/>
    <cellStyle name="注释 2 2 9 5" xfId="43417"/>
    <cellStyle name="注释 2 3 10" xfId="43418"/>
    <cellStyle name="注释 2 3 13" xfId="43419"/>
    <cellStyle name="注释 2 3 2" xfId="43420"/>
    <cellStyle name="注释 4 2 4 6" xfId="43421"/>
    <cellStyle name="注释 2 3 2 10" xfId="43422"/>
    <cellStyle name="注释 2 3 2 10 2" xfId="43423"/>
    <cellStyle name="注释 2 3 2 10 3" xfId="43424"/>
    <cellStyle name="注释 2 3 2 10 4" xfId="43425"/>
    <cellStyle name="注释 2 3 2 11" xfId="43426"/>
    <cellStyle name="注释 2 3 2 11 2" xfId="43427"/>
    <cellStyle name="注释 2 3 2 12 2" xfId="43428"/>
    <cellStyle name="注释 2 3 2 13" xfId="43429"/>
    <cellStyle name="注释 2 3 2 14" xfId="43430"/>
    <cellStyle name="注释 2 3 2 2" xfId="43431"/>
    <cellStyle name="注释 2 3 2 2 2" xfId="43432"/>
    <cellStyle name="注释 2 3 2 2 3" xfId="43433"/>
    <cellStyle name="注释 2 3 2 2 3 3 2" xfId="43434"/>
    <cellStyle name="注释 2 3 2 2 3 4" xfId="43435"/>
    <cellStyle name="注释 2 3 2 2 4" xfId="43436"/>
    <cellStyle name="注释 2 3 2 2 4 2" xfId="43437"/>
    <cellStyle name="注释 2 3 2 2 4 2 2" xfId="43438"/>
    <cellStyle name="注释 2 3 2 2 4 3" xfId="43439"/>
    <cellStyle name="注释 2 3 2 2 4 4" xfId="43440"/>
    <cellStyle name="注释 2 3 2 2 5" xfId="43441"/>
    <cellStyle name="注释 2 3 2 2 5 2" xfId="43442"/>
    <cellStyle name="注释 2 3 2 2 6" xfId="43443"/>
    <cellStyle name="注释 2 3 2 2 6 2" xfId="43444"/>
    <cellStyle name="注释 2 3 2 2 7" xfId="43445"/>
    <cellStyle name="注释 2 3 2 2 8" xfId="43446"/>
    <cellStyle name="注释 2 3 2 3 2" xfId="43447"/>
    <cellStyle name="注释 2 3 2 3 2 2 3" xfId="43448"/>
    <cellStyle name="注释 2 3 2 3 2 2 4" xfId="43449"/>
    <cellStyle name="注释 2 3 2 3 2 3 2" xfId="43450"/>
    <cellStyle name="注释 2 3 2 3 2 4" xfId="43451"/>
    <cellStyle name="注释 2 3 2 3 3 2 3" xfId="43452"/>
    <cellStyle name="注释 2 3 2 3 3 2 4" xfId="43453"/>
    <cellStyle name="注释 2 3 2 3 4 3" xfId="43454"/>
    <cellStyle name="注释 2 3 2 3 4 4" xfId="43455"/>
    <cellStyle name="注释 2 3 2 3 5 2" xfId="43456"/>
    <cellStyle name="注释 2 3 2 3 6" xfId="43457"/>
    <cellStyle name="注释 2 3 2 3 6 2" xfId="43458"/>
    <cellStyle name="注释 2 3 2 3 7" xfId="43459"/>
    <cellStyle name="注释 2 3 2 3 8" xfId="43460"/>
    <cellStyle name="注释 2 3 2 4 2" xfId="43461"/>
    <cellStyle name="注释 2 3 2 4 2 2 4" xfId="43462"/>
    <cellStyle name="注释 2 3 2 4 2 3 2" xfId="43463"/>
    <cellStyle name="注释 2 3 2 4 3 2 3" xfId="43464"/>
    <cellStyle name="注释 2 3 2 4 3 2 4" xfId="43465"/>
    <cellStyle name="注释 2 3 2 4 3 5" xfId="43466"/>
    <cellStyle name="注释 2 3 2 4 4 3" xfId="43467"/>
    <cellStyle name="注释 2 3 2 4 4 4" xfId="43468"/>
    <cellStyle name="注释 2 3 2 4 5 2" xfId="43469"/>
    <cellStyle name="注释 2 3 2 4 6" xfId="43470"/>
    <cellStyle name="注释 2 3 2 4 7" xfId="43471"/>
    <cellStyle name="注释 2 3 2 6" xfId="43472"/>
    <cellStyle name="注释 2 3 2 6 2" xfId="43473"/>
    <cellStyle name="注释 2 3 2 6 2 2 2 2" xfId="43474"/>
    <cellStyle name="注释 2 3 2 6 2 2 3" xfId="43475"/>
    <cellStyle name="注释 2 3 2 6 2 2 4" xfId="43476"/>
    <cellStyle name="注释 2 3 2 6 2 3 2" xfId="43477"/>
    <cellStyle name="注释 2 3 2 6 2 5" xfId="43478"/>
    <cellStyle name="注释 2 3 2 6 3 2 2" xfId="43479"/>
    <cellStyle name="注释 2 3 2 6 3 3" xfId="43480"/>
    <cellStyle name="注释 2 3 2 6 3 4" xfId="43481"/>
    <cellStyle name="注释 2 3 2 6 4" xfId="43482"/>
    <cellStyle name="注释 2 3 2 6 4 2" xfId="43483"/>
    <cellStyle name="注释 2 4 2 4 7" xfId="43484"/>
    <cellStyle name="注释 2 3 2 6 5" xfId="43485"/>
    <cellStyle name="注释 2 3 2 6 6" xfId="43486"/>
    <cellStyle name="注释 2 3 2 7" xfId="43487"/>
    <cellStyle name="注释 2 3 2 7 2" xfId="43488"/>
    <cellStyle name="注释 2 3 2 7 2 2" xfId="43489"/>
    <cellStyle name="注释 2 3 2 7 2 3" xfId="43490"/>
    <cellStyle name="注释 2 3 2 7 2 4" xfId="43491"/>
    <cellStyle name="注释 2 3 2 7 3" xfId="43492"/>
    <cellStyle name="注释 2 3 2 7 3 2" xfId="43493"/>
    <cellStyle name="注释 2 3 2 7 5" xfId="43494"/>
    <cellStyle name="注释 2 3 2 8" xfId="43495"/>
    <cellStyle name="注释 2 3 2 8 2" xfId="43496"/>
    <cellStyle name="注释 2 3 2 8 2 2" xfId="43497"/>
    <cellStyle name="注释 2 3 2 8 2 4" xfId="43498"/>
    <cellStyle name="注释 2 3 2 8 3" xfId="43499"/>
    <cellStyle name="注释 2 3 2 8 3 2" xfId="43500"/>
    <cellStyle name="注释 2 3 2 8 5" xfId="43501"/>
    <cellStyle name="注释 2 8 2 2 2 2" xfId="43502"/>
    <cellStyle name="注释 2 3 2 9 2" xfId="43503"/>
    <cellStyle name="注释 2 3 2 9 2 2" xfId="43504"/>
    <cellStyle name="注释 2 3 2 9 2 2 2" xfId="43505"/>
    <cellStyle name="注释 2 8 2 2 2 3" xfId="43506"/>
    <cellStyle name="注释 2 3 2 9 3" xfId="43507"/>
    <cellStyle name="注释 2 3 2 9 3 2" xfId="43508"/>
    <cellStyle name="注释 2 3 2 9 4" xfId="43509"/>
    <cellStyle name="注释 2 3 2 9 5" xfId="43510"/>
    <cellStyle name="注释 2 3 3 10" xfId="43511"/>
    <cellStyle name="注释 2 3 3 10 2 2" xfId="43512"/>
    <cellStyle name="注释 2 3 3 10 4" xfId="43513"/>
    <cellStyle name="注释 2 3 3 11" xfId="43514"/>
    <cellStyle name="注释 5 2 4 2 2" xfId="43515"/>
    <cellStyle name="注释 2 3 3 12" xfId="43516"/>
    <cellStyle name="注释 5 2 4 2 3" xfId="43517"/>
    <cellStyle name="注释 2 3 3 13" xfId="43518"/>
    <cellStyle name="注释 5 2 4 2 4" xfId="43519"/>
    <cellStyle name="注释 2 3 3 14" xfId="43520"/>
    <cellStyle name="注释 2 3 3 2 2" xfId="43521"/>
    <cellStyle name="注释 2 3 3 2 3" xfId="43522"/>
    <cellStyle name="注释 2 3 3 2 3 2 3" xfId="43523"/>
    <cellStyle name="注释 2 3 3 2 3 2 4" xfId="43524"/>
    <cellStyle name="注释 2 3 3 2 3 3 2" xfId="43525"/>
    <cellStyle name="注释 2 3 3 2 4" xfId="43526"/>
    <cellStyle name="注释 2 3 3 2 4 2" xfId="43527"/>
    <cellStyle name="注释 2 3 3 2 4 2 2" xfId="43528"/>
    <cellStyle name="注释 2 3 3 2 4 3" xfId="43529"/>
    <cellStyle name="注释 2 3 3 2 4 4" xfId="43530"/>
    <cellStyle name="注释 2 3 3 2 5 2" xfId="43531"/>
    <cellStyle name="注释 2 3 3 2 8" xfId="43532"/>
    <cellStyle name="注释 2 3 3 3" xfId="43533"/>
    <cellStyle name="注释 2 3 3 3 2 3 2" xfId="43534"/>
    <cellStyle name="注释 2 3 3 3 3 2 2 2" xfId="43535"/>
    <cellStyle name="注释 2 3 3 3 3 2 4" xfId="43536"/>
    <cellStyle name="注释 2 3 3 3 3 3" xfId="43537"/>
    <cellStyle name="注释 2 3 3 3 3 3 2" xfId="43538"/>
    <cellStyle name="注释 2 3 3 3 4 2 2" xfId="43539"/>
    <cellStyle name="注释 2 3 3 3 4 4" xfId="43540"/>
    <cellStyle name="注释 2 3 3 3 5 2" xfId="43541"/>
    <cellStyle name="注释 2 3 3 3 7" xfId="43542"/>
    <cellStyle name="注释 2 3 3 3 8" xfId="43543"/>
    <cellStyle name="注释 2 3 3 4" xfId="43544"/>
    <cellStyle name="注释 2 3 3 4 3 3" xfId="43545"/>
    <cellStyle name="注释 2 3 3 4 3 5" xfId="43546"/>
    <cellStyle name="注释 2 3 3 4 4 4" xfId="43547"/>
    <cellStyle name="注释 2 3 3 4 5" xfId="43548"/>
    <cellStyle name="注释 2 3 3 4 6" xfId="43549"/>
    <cellStyle name="注释 2 3 3 4 7" xfId="43550"/>
    <cellStyle name="注释 2 3 3 5" xfId="43551"/>
    <cellStyle name="注释 2 3 3 5 2 4" xfId="43552"/>
    <cellStyle name="注释 2 3 3 5 2 5" xfId="43553"/>
    <cellStyle name="注释 2 3 3 5 3 2" xfId="43554"/>
    <cellStyle name="注释 2 3 3 5 3 3" xfId="43555"/>
    <cellStyle name="注释 2 3 3 5 3 4" xfId="43556"/>
    <cellStyle name="注释 2 3 3 5 5" xfId="43557"/>
    <cellStyle name="注释 2 3 3 5 6" xfId="43558"/>
    <cellStyle name="注释 2 3 3 6" xfId="43559"/>
    <cellStyle name="注释 2 3 3 6 2 3" xfId="43560"/>
    <cellStyle name="注释 2 3 3 6 2 5" xfId="43561"/>
    <cellStyle name="注释 2 3 3 6 3 3" xfId="43562"/>
    <cellStyle name="注释 2 3 3 6 3 4" xfId="43563"/>
    <cellStyle name="注释 2 3 3 6 4" xfId="43564"/>
    <cellStyle name="注释 2 3 3 6 4 2" xfId="43565"/>
    <cellStyle name="注释 2 5 2 4 7" xfId="43566"/>
    <cellStyle name="注释 2 3 3 6 5" xfId="43567"/>
    <cellStyle name="注释 2 3 3 6 6" xfId="43568"/>
    <cellStyle name="注释 2 3 3 7" xfId="43569"/>
    <cellStyle name="注释 2 3 3 7 2 2" xfId="43570"/>
    <cellStyle name="注释 2 3 3 7 2 3" xfId="43571"/>
    <cellStyle name="注释 2 3 3 7 2 4" xfId="43572"/>
    <cellStyle name="注释 2 3 3 7 3" xfId="43573"/>
    <cellStyle name="注释 2 3 3 7 3 2" xfId="43574"/>
    <cellStyle name="注释 2 3 3 7 4" xfId="43575"/>
    <cellStyle name="注释 2 3 3 8 2" xfId="43576"/>
    <cellStyle name="注释 2 3 3 8 2 2" xfId="43577"/>
    <cellStyle name="注释 2 3 3 8 2 4" xfId="43578"/>
    <cellStyle name="注释 2 3 3 8 3" xfId="43579"/>
    <cellStyle name="注释 2 3 3 8 3 2" xfId="43580"/>
    <cellStyle name="注释 2 3 3 8 4" xfId="43581"/>
    <cellStyle name="注释 2 3 3 8 5" xfId="43582"/>
    <cellStyle name="注释 2 3 3 9 2" xfId="43583"/>
    <cellStyle name="注释 2 3 3 9 2 2" xfId="43584"/>
    <cellStyle name="注释 2 3 3 9 2 2 2" xfId="43585"/>
    <cellStyle name="注释 2 3 3 9 3" xfId="43586"/>
    <cellStyle name="注释 2 3 3 9 3 2" xfId="43587"/>
    <cellStyle name="注释 2 3 3 9 4" xfId="43588"/>
    <cellStyle name="注释 2 3 3 9 5" xfId="43589"/>
    <cellStyle name="注释 2 3 4 2" xfId="43590"/>
    <cellStyle name="注释 2 3 4 2 2" xfId="43591"/>
    <cellStyle name="注释 2 3 4 2 3" xfId="43592"/>
    <cellStyle name="注释 2 3 4 2 4" xfId="43593"/>
    <cellStyle name="注释 2 3 4 2 5" xfId="43594"/>
    <cellStyle name="注释 2 3 4 3" xfId="43595"/>
    <cellStyle name="注释 2 3 4 4" xfId="43596"/>
    <cellStyle name="注释 2 3 4 5" xfId="43597"/>
    <cellStyle name="注释 2 3 4 5 2" xfId="43598"/>
    <cellStyle name="注释 2 3 4 6" xfId="43599"/>
    <cellStyle name="注释 2 3 4 7" xfId="43600"/>
    <cellStyle name="注释 2 3 5 2" xfId="43601"/>
    <cellStyle name="注释 2 3 5 2 2" xfId="43602"/>
    <cellStyle name="注释 2 3 5 2 3" xfId="43603"/>
    <cellStyle name="注释 2 3 5 2 4" xfId="43604"/>
    <cellStyle name="注释 2 3 5 2 5" xfId="43605"/>
    <cellStyle name="注释 2 3 5 3" xfId="43606"/>
    <cellStyle name="注释 2 3 5 3 4" xfId="43607"/>
    <cellStyle name="注释 2 3 5 4" xfId="43608"/>
    <cellStyle name="注释 2 3 5 4 2" xfId="43609"/>
    <cellStyle name="注释 2 3 5 5" xfId="43610"/>
    <cellStyle name="注释 2 3 5 5 2" xfId="43611"/>
    <cellStyle name="注释 2 3 6" xfId="43612"/>
    <cellStyle name="注释 2 3 6 2" xfId="43613"/>
    <cellStyle name="注释 2 3 6 2 2" xfId="43614"/>
    <cellStyle name="注释 2 3 6 2 3" xfId="43615"/>
    <cellStyle name="注释 2 3 6 2 4" xfId="43616"/>
    <cellStyle name="注释 2 3 6 3" xfId="43617"/>
    <cellStyle name="注释 2 3 6 4" xfId="43618"/>
    <cellStyle name="注释 2 3 7" xfId="43619"/>
    <cellStyle name="注释 2 3 7 2" xfId="43620"/>
    <cellStyle name="注释 2 3 7 2 2" xfId="43621"/>
    <cellStyle name="注释 2 3 7 2 3" xfId="43622"/>
    <cellStyle name="注释 2 3 7 2 4" xfId="43623"/>
    <cellStyle name="注释 2 3 7 3" xfId="43624"/>
    <cellStyle name="注释 2 3 7 4" xfId="43625"/>
    <cellStyle name="注释 2 3 8" xfId="43626"/>
    <cellStyle name="注释 2 3 8 2" xfId="43627"/>
    <cellStyle name="注释 2 3 8 2 2" xfId="43628"/>
    <cellStyle name="注释 2 3 8 2 2 2" xfId="43629"/>
    <cellStyle name="注释 2 3 8 2 3" xfId="43630"/>
    <cellStyle name="注释 2 3 8 2 4" xfId="43631"/>
    <cellStyle name="注释 2 3 8 3" xfId="43632"/>
    <cellStyle name="注释 2 3 8 4" xfId="43633"/>
    <cellStyle name="注释 2 3 8 5" xfId="43634"/>
    <cellStyle name="注释 2 3 9" xfId="43635"/>
    <cellStyle name="注释 2 3 9 2" xfId="43636"/>
    <cellStyle name="注释 2 3 9 2 2" xfId="43637"/>
    <cellStyle name="注释 2 3 9 2 2 2" xfId="43638"/>
    <cellStyle name="注释 2 3 9 2 2 2 2" xfId="43639"/>
    <cellStyle name="注释 2 3 9 2 2 3" xfId="43640"/>
    <cellStyle name="注释 2 3 9 3" xfId="43641"/>
    <cellStyle name="注释 2 3 9 3 2 2" xfId="43642"/>
    <cellStyle name="注释 2 3 9 4" xfId="43643"/>
    <cellStyle name="注释 2 3 9 5" xfId="43644"/>
    <cellStyle name="注释 2 3 9 6" xfId="43645"/>
    <cellStyle name="注释 2 4 2" xfId="43646"/>
    <cellStyle name="注释 2 4 2 10" xfId="43647"/>
    <cellStyle name="注释 2 4 2 11" xfId="43648"/>
    <cellStyle name="注释 2 4 2 2" xfId="43649"/>
    <cellStyle name="注释 2 4 2 2 2" xfId="43650"/>
    <cellStyle name="注释 2 4 2 2 2 2" xfId="43651"/>
    <cellStyle name="注释 2 6 2 6" xfId="43652"/>
    <cellStyle name="注释 2 4 2 2 2 2 2" xfId="43653"/>
    <cellStyle name="注释 2 6 2 7" xfId="43654"/>
    <cellStyle name="注释 2 4 2 2 2 2 3" xfId="43655"/>
    <cellStyle name="注释 2 4 2 2 2 2 4" xfId="43656"/>
    <cellStyle name="注释 2 6 3 6" xfId="43657"/>
    <cellStyle name="注释 2 4 2 2 2 3 2" xfId="43658"/>
    <cellStyle name="注释 2 4 2 2 2 4" xfId="43659"/>
    <cellStyle name="注释 2 4 2 2 2 5" xfId="43660"/>
    <cellStyle name="注释 2 4 2 3" xfId="43661"/>
    <cellStyle name="注释 2 4 2 3 2" xfId="43662"/>
    <cellStyle name="注释 2 4 2 3 2 2" xfId="43663"/>
    <cellStyle name="注释 2 4 2 3 2 2 2" xfId="43664"/>
    <cellStyle name="注释 2 4 2 3 2 2 3" xfId="43665"/>
    <cellStyle name="注释 2 4 2 3 2 2 4" xfId="43666"/>
    <cellStyle name="注释 2 4 2 3 2 3" xfId="43667"/>
    <cellStyle name="注释 2 4 2 3 2 3 2" xfId="43668"/>
    <cellStyle name="注释 2 4 2 3 2 4" xfId="43669"/>
    <cellStyle name="注释 2 4 2 3 3 2 3" xfId="43670"/>
    <cellStyle name="注释 2 4 2 3 3 2 4" xfId="43671"/>
    <cellStyle name="注释 2 9 3 2 2 2" xfId="43672"/>
    <cellStyle name="注释 2 4 2 4" xfId="43673"/>
    <cellStyle name="注释 2 4 2 4 2" xfId="43674"/>
    <cellStyle name="注释 2 4 2 4 2 2" xfId="43675"/>
    <cellStyle name="注释 2 4 2 4 2 2 2" xfId="43676"/>
    <cellStyle name="注释 2 4 2 4 2 2 4" xfId="43677"/>
    <cellStyle name="注释 2 4 2 4 2 3" xfId="43678"/>
    <cellStyle name="注释 2 4 2 4 2 3 2" xfId="43679"/>
    <cellStyle name="注释 2 4 2 4 2 4" xfId="43680"/>
    <cellStyle name="注释 2 4 2 4 3 2 3" xfId="43681"/>
    <cellStyle name="注释 2 4 2 4 3 2 4" xfId="43682"/>
    <cellStyle name="注释 2 4 2 4 3 5" xfId="43683"/>
    <cellStyle name="注释 2 4 2 4 4 3" xfId="43684"/>
    <cellStyle name="注释 2 4 2 4 4 4" xfId="43685"/>
    <cellStyle name="注释 2 4 2 4 5 2" xfId="43686"/>
    <cellStyle name="注释 2 4 2 5" xfId="43687"/>
    <cellStyle name="注释 2 4 2 5 2 3" xfId="43688"/>
    <cellStyle name="注释 2 4 2 6" xfId="43689"/>
    <cellStyle name="注释 2 4 2 6 2 3" xfId="43690"/>
    <cellStyle name="注释 2 4 2 7" xfId="43691"/>
    <cellStyle name="注释 2 4 2 8" xfId="43692"/>
    <cellStyle name="注释 2 4 3 2" xfId="43693"/>
    <cellStyle name="注释 2 4 3 2 2" xfId="43694"/>
    <cellStyle name="注释 2 4 3 2 2 2" xfId="43695"/>
    <cellStyle name="注释 2 4 3 2 2 2 2" xfId="43696"/>
    <cellStyle name="注释 2 4 3 2 3" xfId="43697"/>
    <cellStyle name="注释 2 4 3 2 3 2" xfId="43698"/>
    <cellStyle name="注释 2 4 3 2 4" xfId="43699"/>
    <cellStyle name="注释 2 4 3 2 5" xfId="43700"/>
    <cellStyle name="注释 2 4 3 3" xfId="43701"/>
    <cellStyle name="注释 2 4 3 3 2 2" xfId="43702"/>
    <cellStyle name="注释 2 4 3 4" xfId="43703"/>
    <cellStyle name="注释 2 4 4" xfId="43704"/>
    <cellStyle name="注释 2 4 4 2" xfId="43705"/>
    <cellStyle name="注释 2 4 4 3" xfId="43706"/>
    <cellStyle name="注释 2 4 4 4" xfId="43707"/>
    <cellStyle name="注释 2 4 5" xfId="43708"/>
    <cellStyle name="注释 2 4 5 2" xfId="43709"/>
    <cellStyle name="注释 2 4 5 2 2" xfId="43710"/>
    <cellStyle name="注释 2 4 5 2 3" xfId="43711"/>
    <cellStyle name="注释 2 4 5 2 4" xfId="43712"/>
    <cellStyle name="注释 2 4 5 3" xfId="43713"/>
    <cellStyle name="注释 2 4 5 4" xfId="43714"/>
    <cellStyle name="注释 2 4 5 5" xfId="43715"/>
    <cellStyle name="注释 2 4 6" xfId="43716"/>
    <cellStyle name="注释 2 4 6 2" xfId="43717"/>
    <cellStyle name="注释 2 4 6 2 4" xfId="43718"/>
    <cellStyle name="注释 2 4 6 3" xfId="43719"/>
    <cellStyle name="注释 2 4 6 3 2" xfId="43720"/>
    <cellStyle name="注释 2 4 6 4" xfId="43721"/>
    <cellStyle name="注释 2 4 7" xfId="43722"/>
    <cellStyle name="注释 2 4 7 2" xfId="43723"/>
    <cellStyle name="注释 2 4 7 3" xfId="43724"/>
    <cellStyle name="注释 2 4 7 3 2" xfId="43725"/>
    <cellStyle name="注释 2 4 7 4" xfId="43726"/>
    <cellStyle name="注释 2 4 8" xfId="43727"/>
    <cellStyle name="注释 2 4 8 2" xfId="43728"/>
    <cellStyle name="注释 2 4 8 2 2" xfId="43729"/>
    <cellStyle name="注释 2 4 8 3" xfId="43730"/>
    <cellStyle name="注释 2 4 8 4" xfId="43731"/>
    <cellStyle name="注释 2 4 9" xfId="43732"/>
    <cellStyle name="注释 2 4 9 2" xfId="43733"/>
    <cellStyle name="注释 2 5" xfId="43734"/>
    <cellStyle name="注释 2 5 10 2" xfId="43735"/>
    <cellStyle name="注释 2 5 11" xfId="43736"/>
    <cellStyle name="注释 2 5 12" xfId="43737"/>
    <cellStyle name="注释 2 5 2" xfId="43738"/>
    <cellStyle name="注释 2 5 2 10" xfId="43739"/>
    <cellStyle name="注释 2 5 2 11" xfId="43740"/>
    <cellStyle name="注释 2 5 2 2" xfId="43741"/>
    <cellStyle name="注释 2 5 2 2 2" xfId="43742"/>
    <cellStyle name="注释 2 5 2 2 2 2" xfId="43743"/>
    <cellStyle name="注释 2 5 2 2 2 2 2" xfId="43744"/>
    <cellStyle name="注释 2 5 2 2 2 2 2 2" xfId="43745"/>
    <cellStyle name="注释 2 5 2 2 2 2 3" xfId="43746"/>
    <cellStyle name="注释 2 5 2 2 2 2 4" xfId="43747"/>
    <cellStyle name="注释 2 5 2 2 2 3" xfId="43748"/>
    <cellStyle name="注释 2 5 2 2 2 3 2" xfId="43749"/>
    <cellStyle name="注释 2 5 2 2 2 4" xfId="43750"/>
    <cellStyle name="注释 2 5 2 2 2 5" xfId="43751"/>
    <cellStyle name="注释 2 5 2 2 3 2" xfId="43752"/>
    <cellStyle name="注释 2 5 2 2 3 3" xfId="43753"/>
    <cellStyle name="注释 2 5 2 2 3 4" xfId="43754"/>
    <cellStyle name="注释 2 5 2 2 3 5" xfId="43755"/>
    <cellStyle name="注释 2 5 2 3" xfId="43756"/>
    <cellStyle name="注释 2 5 2 3 2" xfId="43757"/>
    <cellStyle name="注释 2 5 2 3 2 2" xfId="43758"/>
    <cellStyle name="注释 2 5 2 3 2 3" xfId="43759"/>
    <cellStyle name="注释 2 5 2 3 2 4" xfId="43760"/>
    <cellStyle name="注释 2 5 2 3 3 5" xfId="43761"/>
    <cellStyle name="注释 2 5 2 4" xfId="43762"/>
    <cellStyle name="注释 2 5 2 4 2" xfId="43763"/>
    <cellStyle name="注释 2 5 2 4 2 2" xfId="43764"/>
    <cellStyle name="注释 2 5 2 4 2 2 4" xfId="43765"/>
    <cellStyle name="注释 2 5 2 4 2 3" xfId="43766"/>
    <cellStyle name="注释 2 5 2 4 2 3 2" xfId="43767"/>
    <cellStyle name="注释 2 5 2 4 2 4" xfId="43768"/>
    <cellStyle name="注释 2 5 2 4 2 5" xfId="43769"/>
    <cellStyle name="注释 2 5 2 4 3 2 4" xfId="43770"/>
    <cellStyle name="注释 2 5 2 4 4 3" xfId="43771"/>
    <cellStyle name="注释 2 5 2 4 5 2" xfId="43772"/>
    <cellStyle name="注释 2 5 2 5" xfId="43773"/>
    <cellStyle name="注释 2 5 2 6" xfId="43774"/>
    <cellStyle name="注释 2 5 2 6 4" xfId="43775"/>
    <cellStyle name="注释 2 5 2 7" xfId="43776"/>
    <cellStyle name="注释 2 5 2 7 4" xfId="43777"/>
    <cellStyle name="注释 2 5 2 8" xfId="43778"/>
    <cellStyle name="注释 2 8 4 2 2" xfId="43779"/>
    <cellStyle name="注释 2 5 2 9" xfId="43780"/>
    <cellStyle name="注释 2 5 2 9 2" xfId="43781"/>
    <cellStyle name="注释 2 5 3" xfId="43782"/>
    <cellStyle name="注释 2 5 3 2" xfId="43783"/>
    <cellStyle name="注释 2 5 3 2 2" xfId="43784"/>
    <cellStyle name="注释 2 5 3 2 2 2" xfId="43785"/>
    <cellStyle name="注释 2 5 3 2 2 2 2" xfId="43786"/>
    <cellStyle name="注释 2 5 3 2 2 3" xfId="43787"/>
    <cellStyle name="注释 2 5 3 2 3" xfId="43788"/>
    <cellStyle name="注释 2 5 3 2 3 2" xfId="43789"/>
    <cellStyle name="注释 2 5 3 2 4" xfId="43790"/>
    <cellStyle name="注释 2 5 3 2 5" xfId="43791"/>
    <cellStyle name="注释 2 5 3 3" xfId="43792"/>
    <cellStyle name="注释 2 5 3 3 2 2" xfId="43793"/>
    <cellStyle name="注释 2 5 3 4" xfId="43794"/>
    <cellStyle name="注释 2 5 3 4 2" xfId="43795"/>
    <cellStyle name="注释 2 5 3 5 2" xfId="43796"/>
    <cellStyle name="注释 2 5 3 7" xfId="43797"/>
    <cellStyle name="注释 2 5 4" xfId="43798"/>
    <cellStyle name="注释 2 5 4 2" xfId="43799"/>
    <cellStyle name="注释 2 5 4 2 2" xfId="43800"/>
    <cellStyle name="注释 2 5 4 2 2 2 2" xfId="43801"/>
    <cellStyle name="注释 2 5 4 2 2 3" xfId="43802"/>
    <cellStyle name="注释 2 5 4 2 2 4" xfId="43803"/>
    <cellStyle name="注释 2 5 4 2 3" xfId="43804"/>
    <cellStyle name="注释 2 5 4 2 3 2" xfId="43805"/>
    <cellStyle name="注释 2 5 4 2 4" xfId="43806"/>
    <cellStyle name="注释 2 5 4 3" xfId="43807"/>
    <cellStyle name="注释 2 5 4 3 2" xfId="43808"/>
    <cellStyle name="注释 2 5 4 4" xfId="43809"/>
    <cellStyle name="注释 2 5 4 4 2" xfId="43810"/>
    <cellStyle name="注释 2 5 4 5" xfId="43811"/>
    <cellStyle name="注释 2 5 4 6" xfId="43812"/>
    <cellStyle name="注释 2 5 5" xfId="43813"/>
    <cellStyle name="注释 2 5 5 2" xfId="43814"/>
    <cellStyle name="注释 2 5 5 3" xfId="43815"/>
    <cellStyle name="注释 2 5 5 4" xfId="43816"/>
    <cellStyle name="注释 2 5 5 5" xfId="43817"/>
    <cellStyle name="注释 2 5 6" xfId="43818"/>
    <cellStyle name="注释 2 5 6 2" xfId="43819"/>
    <cellStyle name="注释 2 5 6 3" xfId="43820"/>
    <cellStyle name="注释 2 5 7" xfId="43821"/>
    <cellStyle name="注释 2 5 7 2" xfId="43822"/>
    <cellStyle name="注释 2 5 7 2 2 2" xfId="43823"/>
    <cellStyle name="注释 2 5 7 2 4" xfId="43824"/>
    <cellStyle name="注释 2 5 7 3" xfId="43825"/>
    <cellStyle name="注释 2 5 7 3 2" xfId="43826"/>
    <cellStyle name="注释 2 5 8" xfId="43827"/>
    <cellStyle name="注释 2 5 8 2" xfId="43828"/>
    <cellStyle name="注释 2 5 8 2 2" xfId="43829"/>
    <cellStyle name="注释 2 5 9" xfId="43830"/>
    <cellStyle name="注释 2 5 9 2" xfId="43831"/>
    <cellStyle name="注释 2 6" xfId="43832"/>
    <cellStyle name="注释 2 6 10" xfId="43833"/>
    <cellStyle name="注释 2 6 11" xfId="43834"/>
    <cellStyle name="注释 2 6 12" xfId="43835"/>
    <cellStyle name="注释 2 6 2 2" xfId="43836"/>
    <cellStyle name="注释 2 6 2 2 2" xfId="43837"/>
    <cellStyle name="注释 2 6 2 2 2 2" xfId="43838"/>
    <cellStyle name="注释 2 6 2 2 2 2 2" xfId="43839"/>
    <cellStyle name="注释 2 6 2 2 2 3" xfId="43840"/>
    <cellStyle name="注释 2 6 2 2 2 4" xfId="43841"/>
    <cellStyle name="注释 2 6 2 2 3" xfId="43842"/>
    <cellStyle name="注释 2 6 2 3" xfId="43843"/>
    <cellStyle name="注释 2 6 2 3 2 2 2" xfId="43844"/>
    <cellStyle name="注释 2 6 2 3 2 3" xfId="43845"/>
    <cellStyle name="注释 2 6 2 3 2 4" xfId="43846"/>
    <cellStyle name="注释 2 6 2 4" xfId="43847"/>
    <cellStyle name="注释 2 6 2 4 2" xfId="43848"/>
    <cellStyle name="注释 2 6 2 4 2 2" xfId="43849"/>
    <cellStyle name="注释 2 6 2 4 3" xfId="43850"/>
    <cellStyle name="注释 2 6 2 5" xfId="43851"/>
    <cellStyle name="注释 2 6 3" xfId="43852"/>
    <cellStyle name="注释 2 6 3 2" xfId="43853"/>
    <cellStyle name="注释 2 6 3 2 2" xfId="43854"/>
    <cellStyle name="注释 2 6 3 2 2 2" xfId="43855"/>
    <cellStyle name="注释 2 6 3 2 2 2 2" xfId="43856"/>
    <cellStyle name="注释 2 6 3 2 2 3" xfId="43857"/>
    <cellStyle name="注释 2 6 3 2 3" xfId="43858"/>
    <cellStyle name="注释 2 6 3 2 4" xfId="43859"/>
    <cellStyle name="注释 2 6 3 2 5" xfId="43860"/>
    <cellStyle name="注释 2 6 3 3" xfId="43861"/>
    <cellStyle name="注释 2 6 3 3 2 2" xfId="43862"/>
    <cellStyle name="注释 2 6 3 3 2 3" xfId="43863"/>
    <cellStyle name="注释 2 6 3 3 3" xfId="43864"/>
    <cellStyle name="注释 2 6 3 3 4" xfId="43865"/>
    <cellStyle name="注释 2 6 3 3 5" xfId="43866"/>
    <cellStyle name="注释 2 6 3 4" xfId="43867"/>
    <cellStyle name="注释 2 6 3 4 2" xfId="43868"/>
    <cellStyle name="注释 2 6 3 4 2 2" xfId="43869"/>
    <cellStyle name="注释 2 6 3 4 4" xfId="43870"/>
    <cellStyle name="注释 2 6 3 5" xfId="43871"/>
    <cellStyle name="注释 2 6 3 5 2" xfId="43872"/>
    <cellStyle name="注释 2 6 3 7" xfId="43873"/>
    <cellStyle name="注释 2 6 4" xfId="43874"/>
    <cellStyle name="注释 2 6 4 2" xfId="43875"/>
    <cellStyle name="注释 2 6 4 2 2 2 2" xfId="43876"/>
    <cellStyle name="注释 2 6 4 2 3" xfId="43877"/>
    <cellStyle name="注释 2 6 4 2 4" xfId="43878"/>
    <cellStyle name="注释 2 6 4 3" xfId="43879"/>
    <cellStyle name="注释 2 6 4 3 2" xfId="43880"/>
    <cellStyle name="注释 2 6 4 3 2 2 2" xfId="43881"/>
    <cellStyle name="注释 2 6 4 3 3" xfId="43882"/>
    <cellStyle name="注释 2 6 4 3 4" xfId="43883"/>
    <cellStyle name="注释 2 6 4 4" xfId="43884"/>
    <cellStyle name="注释 2 6 4 4 2" xfId="43885"/>
    <cellStyle name="注释 2 6 4 4 2 2" xfId="43886"/>
    <cellStyle name="注释 2 6 4 4 3" xfId="43887"/>
    <cellStyle name="注释 2 6 4 4 4" xfId="43888"/>
    <cellStyle name="注释 2 6 4 5" xfId="43889"/>
    <cellStyle name="注释 2 6 4 5 2" xfId="43890"/>
    <cellStyle name="注释 2 6 4 6" xfId="43891"/>
    <cellStyle name="注释 2 6 4 7" xfId="43892"/>
    <cellStyle name="注释 2 6 5" xfId="43893"/>
    <cellStyle name="注释 2 6 5 2" xfId="43894"/>
    <cellStyle name="注释 2 6 5 2 4" xfId="43895"/>
    <cellStyle name="注释 2 6 5 3" xfId="43896"/>
    <cellStyle name="注释 2 6 5 3 2" xfId="43897"/>
    <cellStyle name="注释 2 6 5 4" xfId="43898"/>
    <cellStyle name="注释 2 6 5 5" xfId="43899"/>
    <cellStyle name="注释 2 6 6" xfId="43900"/>
    <cellStyle name="注释 2 6 6 2" xfId="43901"/>
    <cellStyle name="注释 2 6 6 2 2" xfId="43902"/>
    <cellStyle name="注释 2 6 6 2 2 2" xfId="43903"/>
    <cellStyle name="注释 2 6 6 2 3" xfId="43904"/>
    <cellStyle name="注释 2 6 6 2 4" xfId="43905"/>
    <cellStyle name="注释 2 6 6 3" xfId="43906"/>
    <cellStyle name="注释 2 6 6 3 2" xfId="43907"/>
    <cellStyle name="注释 2 6 7 2" xfId="43908"/>
    <cellStyle name="注释 2 6 8" xfId="43909"/>
    <cellStyle name="注释 2 6 8 2" xfId="43910"/>
    <cellStyle name="注释 2 6 9" xfId="43911"/>
    <cellStyle name="注释 2 6 9 2" xfId="43912"/>
    <cellStyle name="注释 2 7" xfId="43913"/>
    <cellStyle name="注释 2 7 10" xfId="43914"/>
    <cellStyle name="注释 2 7 11" xfId="43915"/>
    <cellStyle name="注释 2 7 2" xfId="43916"/>
    <cellStyle name="注释 2 7 2 3 2 4" xfId="43917"/>
    <cellStyle name="注释 2 7 2 5 2" xfId="43918"/>
    <cellStyle name="注释 2 7 3 2 2 4" xfId="43919"/>
    <cellStyle name="注释 2 7 3 3 2 3" xfId="43920"/>
    <cellStyle name="注释 2 7 3 3 2 4" xfId="43921"/>
    <cellStyle name="注释 2 7 3 3 3 2" xfId="43922"/>
    <cellStyle name="注释 2 7 3 3 4" xfId="43923"/>
    <cellStyle name="注释 2 7 3 3 5" xfId="43924"/>
    <cellStyle name="注释 2 7 3 4 2" xfId="43925"/>
    <cellStyle name="注释 2 7 3 4 2 2" xfId="43926"/>
    <cellStyle name="注释 2 7 3 4 3" xfId="43927"/>
    <cellStyle name="注释 2 7 3 4 4" xfId="43928"/>
    <cellStyle name="注释 2 7 3 5 2" xfId="43929"/>
    <cellStyle name="注释 2 7 3 7" xfId="43930"/>
    <cellStyle name="注释 2 7 4 2 2 3" xfId="43931"/>
    <cellStyle name="注释 2 7 4 2 2 4" xfId="43932"/>
    <cellStyle name="注释 2 7 4 2 3" xfId="43933"/>
    <cellStyle name="注释 2 7 4 2 3 2" xfId="43934"/>
    <cellStyle name="注释 2 7 4 2 4" xfId="43935"/>
    <cellStyle name="注释 2 7 4 2 5" xfId="43936"/>
    <cellStyle name="注释 2 7 4 3 2" xfId="43937"/>
    <cellStyle name="注释 2 7 4 3 2 3" xfId="43938"/>
    <cellStyle name="注释 2 7 4 3 2 4" xfId="43939"/>
    <cellStyle name="注释 2 7 4 3 3" xfId="43940"/>
    <cellStyle name="注释 2 7 4 3 3 2" xfId="43941"/>
    <cellStyle name="注释 2 7 4 3 4" xfId="43942"/>
    <cellStyle name="注释 2 7 4 3 5" xfId="43943"/>
    <cellStyle name="注释 2 7 4 4" xfId="43944"/>
    <cellStyle name="注释 2 7 4 4 2" xfId="43945"/>
    <cellStyle name="注释 2 7 4 4 2 2" xfId="43946"/>
    <cellStyle name="注释 2 7 4 4 3" xfId="43947"/>
    <cellStyle name="注释 2 7 4 4 4" xfId="43948"/>
    <cellStyle name="注释 2 7 4 5" xfId="43949"/>
    <cellStyle name="注释 2 7 4 5 2" xfId="43950"/>
    <cellStyle name="注释 2 7 4 6" xfId="43951"/>
    <cellStyle name="注释 2 7 4 7" xfId="43952"/>
    <cellStyle name="注释 6 2 4" xfId="43953"/>
    <cellStyle name="注释 2 7 5 2 2 2" xfId="43954"/>
    <cellStyle name="注释 2 7 5 2 4" xfId="43955"/>
    <cellStyle name="注释 2 7 5 3 2" xfId="43956"/>
    <cellStyle name="注释 2 7 5 4" xfId="43957"/>
    <cellStyle name="注释 2 7 5 5" xfId="43958"/>
    <cellStyle name="注释 2 7 6" xfId="43959"/>
    <cellStyle name="注释 2 7 6 2" xfId="43960"/>
    <cellStyle name="注释 2 7 6 2 2" xfId="43961"/>
    <cellStyle name="注释 2 7 6 2 2 2" xfId="43962"/>
    <cellStyle name="注释 2 7 6 2 3" xfId="43963"/>
    <cellStyle name="注释 2 7 6 2 4" xfId="43964"/>
    <cellStyle name="注释 2 7 6 3" xfId="43965"/>
    <cellStyle name="注释 2 7 6 3 2" xfId="43966"/>
    <cellStyle name="注释 2 7 7" xfId="43967"/>
    <cellStyle name="注释 2 7 7 2" xfId="43968"/>
    <cellStyle name="注释 2 7 7 2 2" xfId="43969"/>
    <cellStyle name="注释 2 7 8" xfId="43970"/>
    <cellStyle name="注释 2 7 8 2" xfId="43971"/>
    <cellStyle name="注释 2 7 9" xfId="43972"/>
    <cellStyle name="注释 2 7 9 2" xfId="43973"/>
    <cellStyle name="注释 2 8" xfId="43974"/>
    <cellStyle name="注释 2 8 2" xfId="43975"/>
    <cellStyle name="注释 2 8 2 2 3" xfId="43976"/>
    <cellStyle name="注释 2 8 2 3 3" xfId="43977"/>
    <cellStyle name="注释 2 8 3 2 2 3" xfId="43978"/>
    <cellStyle name="注释 2 8 3 2 3" xfId="43979"/>
    <cellStyle name="注释 2 8 3 2 4" xfId="43980"/>
    <cellStyle name="注释 2 8 3 3 3" xfId="43981"/>
    <cellStyle name="注释 2 8 4" xfId="43982"/>
    <cellStyle name="注释 2 8 4 2 3" xfId="43983"/>
    <cellStyle name="注释 2 8 4 4" xfId="43984"/>
    <cellStyle name="注释 2 8 5" xfId="43985"/>
    <cellStyle name="注释 2 8 5 2" xfId="43986"/>
    <cellStyle name="注释 2 8 5 3" xfId="43987"/>
    <cellStyle name="注释 2 8 6" xfId="43988"/>
    <cellStyle name="注释 2 8 6 2" xfId="43989"/>
    <cellStyle name="注释 2 8 7" xfId="43990"/>
    <cellStyle name="注释 2 8 8" xfId="43991"/>
    <cellStyle name="注释 2 9" xfId="43992"/>
    <cellStyle name="注释 2 9 2" xfId="43993"/>
    <cellStyle name="注释 2 9 2 2 2" xfId="43994"/>
    <cellStyle name="注释 2 9 2 2 2 2" xfId="43995"/>
    <cellStyle name="注释 2 9 2 2 3" xfId="43996"/>
    <cellStyle name="注释 2 9 2 3 2" xfId="43997"/>
    <cellStyle name="注释 2 9 2 4" xfId="43998"/>
    <cellStyle name="注释 2 9 2 5" xfId="43999"/>
    <cellStyle name="注释 2 9 3" xfId="44000"/>
    <cellStyle name="注释 2 9 3 2" xfId="44001"/>
    <cellStyle name="注释 2 9 3 2 2" xfId="44002"/>
    <cellStyle name="注释 2 9 3 2 3" xfId="44003"/>
    <cellStyle name="注释 2 9 3 2 4" xfId="44004"/>
    <cellStyle name="注释 2 9 3 3" xfId="44005"/>
    <cellStyle name="注释 2 9 3 3 2" xfId="44006"/>
    <cellStyle name="注释 2 9 4" xfId="44007"/>
    <cellStyle name="注释 2 9 4 2" xfId="44008"/>
    <cellStyle name="注释 2 9 4 2 2" xfId="44009"/>
    <cellStyle name="注释 2 9 4 3" xfId="44010"/>
    <cellStyle name="注释 2 9 4 4" xfId="44011"/>
    <cellStyle name="注释 2 9 5" xfId="44012"/>
    <cellStyle name="注释 2 9 5 2" xfId="44013"/>
    <cellStyle name="注释 2 9 6" xfId="44014"/>
    <cellStyle name="注释 2 9 7" xfId="44015"/>
    <cellStyle name="注释 3 10" xfId="44016"/>
    <cellStyle name="注释 3 2 2 2 2" xfId="44017"/>
    <cellStyle name="注释 3 2 2 2 2 2" xfId="44018"/>
    <cellStyle name="注释 3 2 2 2 2 3" xfId="44019"/>
    <cellStyle name="注释 3 2 2 2 2 4" xfId="44020"/>
    <cellStyle name="注释 3 2 2 2 3" xfId="44021"/>
    <cellStyle name="注释 3 2 2 2 3 2" xfId="44022"/>
    <cellStyle name="注释 3 2 2 2 4 2" xfId="44023"/>
    <cellStyle name="注释 3 2 2 2 5" xfId="44024"/>
    <cellStyle name="注释 3 2 2 2 6" xfId="44025"/>
    <cellStyle name="注释 3 2 2 3 2 2 2" xfId="44026"/>
    <cellStyle name="注释 3 2 2 3 2 3" xfId="44027"/>
    <cellStyle name="注释 3 2 2 3 2 4" xfId="44028"/>
    <cellStyle name="注释 3 2 2 4 2 2" xfId="44029"/>
    <cellStyle name="注释 3 2 2 5 2" xfId="44030"/>
    <cellStyle name="注释 3 2 2 6 2" xfId="44031"/>
    <cellStyle name="注释 3 2 2 7" xfId="44032"/>
    <cellStyle name="注释 3 2 2 8" xfId="44033"/>
    <cellStyle name="注释 3 2 3 2 2" xfId="44034"/>
    <cellStyle name="注释 3 2 3 2 2 2" xfId="44035"/>
    <cellStyle name="注释 3 2 3 2 2 2 2" xfId="44036"/>
    <cellStyle name="注释 3 2 3 2 2 3" xfId="44037"/>
    <cellStyle name="注释 3 2 3 2 2 4" xfId="44038"/>
    <cellStyle name="注释 3 2 3 2 3" xfId="44039"/>
    <cellStyle name="注释 3 2 3 2 3 2" xfId="44040"/>
    <cellStyle name="注释 3 2 3 2 4 2" xfId="44041"/>
    <cellStyle name="注释 3 2 3 2 5" xfId="44042"/>
    <cellStyle name="注释 3 2 3 2 6" xfId="44043"/>
    <cellStyle name="注释 3 2 3 3 2 2" xfId="44044"/>
    <cellStyle name="注释 3 2 3 3 2 2 2" xfId="44045"/>
    <cellStyle name="注释 3 2 3 3 2 3" xfId="44046"/>
    <cellStyle name="注释 3 2 3 3 2 4" xfId="44047"/>
    <cellStyle name="注释 3 2 3 4 2" xfId="44048"/>
    <cellStyle name="注释 3 2 3 4 2 2" xfId="44049"/>
    <cellStyle name="注释 3 2 3 5 2" xfId="44050"/>
    <cellStyle name="注释 3 2 3 6" xfId="44051"/>
    <cellStyle name="注释 3 2 3 6 2" xfId="44052"/>
    <cellStyle name="注释 3 2 3 7" xfId="44053"/>
    <cellStyle name="注释 3 2 4 2 2" xfId="44054"/>
    <cellStyle name="注释 3 2 4 2 2 2" xfId="44055"/>
    <cellStyle name="注释 3 2 4 2 3" xfId="44056"/>
    <cellStyle name="注释 3 2 4 4 2" xfId="44057"/>
    <cellStyle name="注释 3 2 4 5" xfId="44058"/>
    <cellStyle name="注释 3 2 4 6" xfId="44059"/>
    <cellStyle name="注释 3 2 5 2" xfId="44060"/>
    <cellStyle name="注释 3 2 5 2 2" xfId="44061"/>
    <cellStyle name="注释 3 2 5 2 2 2" xfId="44062"/>
    <cellStyle name="注释 3 2 5 2 3" xfId="44063"/>
    <cellStyle name="注释 3 2 5 2 4" xfId="44064"/>
    <cellStyle name="注释 3 2 5 3" xfId="44065"/>
    <cellStyle name="注释 3 2 5 3 2" xfId="44066"/>
    <cellStyle name="注释 3 2 5 4" xfId="44067"/>
    <cellStyle name="注释 3 2 5 4 2" xfId="44068"/>
    <cellStyle name="注释 3 2 5 5" xfId="44069"/>
    <cellStyle name="注释 3 2 6 2" xfId="44070"/>
    <cellStyle name="注释 3 2 6 2 2" xfId="44071"/>
    <cellStyle name="注释 3 2 6 4" xfId="44072"/>
    <cellStyle name="注释 3 2 7" xfId="44073"/>
    <cellStyle name="注释 3 2 8" xfId="44074"/>
    <cellStyle name="注释 3 2 8 2" xfId="44075"/>
    <cellStyle name="注释 3 2 9" xfId="44076"/>
    <cellStyle name="注释 3 3 2 2 2" xfId="44077"/>
    <cellStyle name="注释 3 3 2 2 2 2" xfId="44078"/>
    <cellStyle name="注释 3 3 2 2 3" xfId="44079"/>
    <cellStyle name="注释 3 3 2 2 4" xfId="44080"/>
    <cellStyle name="注释 3 3 2 4 2" xfId="44081"/>
    <cellStyle name="注释 3 3 2 5" xfId="44082"/>
    <cellStyle name="注释 3 3 2 6" xfId="44083"/>
    <cellStyle name="注释 3 3 3 2 2" xfId="44084"/>
    <cellStyle name="注释 3 3 3 2 2 2" xfId="44085"/>
    <cellStyle name="注释 3 3 3 2 3" xfId="44086"/>
    <cellStyle name="注释 3 3 3 2 4" xfId="44087"/>
    <cellStyle name="注释 3 3 3 3" xfId="44088"/>
    <cellStyle name="注释 3 3 3 4" xfId="44089"/>
    <cellStyle name="注释 3 3 3 4 2" xfId="44090"/>
    <cellStyle name="注释 3 3 3 5" xfId="44091"/>
    <cellStyle name="注释 3 3 4 2 2" xfId="44092"/>
    <cellStyle name="注释 3 3 4 3" xfId="44093"/>
    <cellStyle name="注释 3 3 4 4" xfId="44094"/>
    <cellStyle name="注释 3 3 5" xfId="44095"/>
    <cellStyle name="注释 3 3 6" xfId="44096"/>
    <cellStyle name="注释 3 3 6 2" xfId="44097"/>
    <cellStyle name="注释 3 3 7" xfId="44098"/>
    <cellStyle name="注释 3 3 8" xfId="44099"/>
    <cellStyle name="注释 3 4 2 2" xfId="44100"/>
    <cellStyle name="注释 3 4 2 2 2" xfId="44101"/>
    <cellStyle name="注释 3 4 2 2 2 2" xfId="44102"/>
    <cellStyle name="注释 3 4 2 2 3" xfId="44103"/>
    <cellStyle name="注释 3 4 2 2 4" xfId="44104"/>
    <cellStyle name="注释 3 4 2 4 2" xfId="44105"/>
    <cellStyle name="注释 3 4 2 6" xfId="44106"/>
    <cellStyle name="注释 3 4 3" xfId="44107"/>
    <cellStyle name="注释 3 4 3 2 2" xfId="44108"/>
    <cellStyle name="注释 3 4 3 2 3" xfId="44109"/>
    <cellStyle name="注释 3 4 3 2 4" xfId="44110"/>
    <cellStyle name="注释 3 4 3 3 2" xfId="44111"/>
    <cellStyle name="注释 3 4 3 4" xfId="44112"/>
    <cellStyle name="注释 3 4 3 4 2" xfId="44113"/>
    <cellStyle name="注释 3 4 4" xfId="44114"/>
    <cellStyle name="注释 3 4 4 2 2" xfId="44115"/>
    <cellStyle name="注释 3 4 4 3" xfId="44116"/>
    <cellStyle name="注释 3 4 4 4" xfId="44117"/>
    <cellStyle name="注释 3 4 5" xfId="44118"/>
    <cellStyle name="注释 3 4 5 2" xfId="44119"/>
    <cellStyle name="注释 3 4 6" xfId="44120"/>
    <cellStyle name="注释 3 4 6 2" xfId="44121"/>
    <cellStyle name="注释 3 4 7" xfId="44122"/>
    <cellStyle name="注释 3 5 2 2" xfId="44123"/>
    <cellStyle name="注释 3 5 2 2 2" xfId="44124"/>
    <cellStyle name="注释 3 5 3" xfId="44125"/>
    <cellStyle name="注释 3 5 4" xfId="44126"/>
    <cellStyle name="注释 3 5 4 2" xfId="44127"/>
    <cellStyle name="注释 3 5 5" xfId="44128"/>
    <cellStyle name="注释 3 5 6" xfId="44129"/>
    <cellStyle name="注释 3 6 2 2" xfId="44130"/>
    <cellStyle name="注释 3 6 3" xfId="44131"/>
    <cellStyle name="注释 3 6 4" xfId="44132"/>
    <cellStyle name="注释 3 6 4 2" xfId="44133"/>
    <cellStyle name="注释 3 6 5" xfId="44134"/>
    <cellStyle name="注释 3 6 6" xfId="44135"/>
    <cellStyle name="注释 3 7" xfId="44136"/>
    <cellStyle name="注释 3 7 2" xfId="44137"/>
    <cellStyle name="注释 3 7 4" xfId="44138"/>
    <cellStyle name="注释 3 8 2" xfId="44139"/>
    <cellStyle name="注释 3 9" xfId="44140"/>
    <cellStyle name="注释 3 9 2" xfId="44141"/>
    <cellStyle name="注释 4 2 2 2 2" xfId="44142"/>
    <cellStyle name="注释 4 2 2 2 2 2" xfId="44143"/>
    <cellStyle name="注释 4 2 2 2 2 2 2" xfId="44144"/>
    <cellStyle name="注释 4 2 2 2 2 3" xfId="44145"/>
    <cellStyle name="注释 4 2 2 2 2 4" xfId="44146"/>
    <cellStyle name="注释 4 2 2 2 3" xfId="44147"/>
    <cellStyle name="注释 4 2 2 2 3 2" xfId="44148"/>
    <cellStyle name="注释 4 2 2 2 4" xfId="44149"/>
    <cellStyle name="注释 4 2 2 2 4 2" xfId="44150"/>
    <cellStyle name="注释 4 2 2 2 5" xfId="44151"/>
    <cellStyle name="注释 4 2 2 2 6" xfId="44152"/>
    <cellStyle name="注释 4 2 2 3" xfId="44153"/>
    <cellStyle name="注释 4 2 2 3 2" xfId="44154"/>
    <cellStyle name="注释 4 2 2 3 2 2" xfId="44155"/>
    <cellStyle name="注释 4 2 2 3 2 2 2" xfId="44156"/>
    <cellStyle name="注释 4 2 2 3 2 3" xfId="44157"/>
    <cellStyle name="注释 4 2 2 3 2 4" xfId="44158"/>
    <cellStyle name="注释 4 2 2 4" xfId="44159"/>
    <cellStyle name="注释 4 2 2 4 2" xfId="44160"/>
    <cellStyle name="注释 4 2 2 4 2 2" xfId="44161"/>
    <cellStyle name="注释 4 2 2 5" xfId="44162"/>
    <cellStyle name="注释 4 2 2 5 2" xfId="44163"/>
    <cellStyle name="注释 4 2 2 6" xfId="44164"/>
    <cellStyle name="注释 4 2 2 6 2" xfId="44165"/>
    <cellStyle name="注释 4 2 2 7" xfId="44166"/>
    <cellStyle name="注释 4 2 2 8" xfId="44167"/>
    <cellStyle name="注释 4 2 3 2 2" xfId="44168"/>
    <cellStyle name="注释 4 2 3 2 2 2" xfId="44169"/>
    <cellStyle name="注释 4 2 3 2 2 2 2" xfId="44170"/>
    <cellStyle name="注释 4 2 3 2 2 3" xfId="44171"/>
    <cellStyle name="注释 4 2 3 2 2 4" xfId="44172"/>
    <cellStyle name="注释 4 2 3 2 3" xfId="44173"/>
    <cellStyle name="注释 4 2 3 2 3 2" xfId="44174"/>
    <cellStyle name="注释 4 2 3 2 4" xfId="44175"/>
    <cellStyle name="注释 4 2 3 2 4 2" xfId="44176"/>
    <cellStyle name="注释 4 2 3 2 5" xfId="44177"/>
    <cellStyle name="注释 4 2 3 3" xfId="44178"/>
    <cellStyle name="注释 4 2 3 3 2 2" xfId="44179"/>
    <cellStyle name="注释 4 2 3 3 2 2 2" xfId="44180"/>
    <cellStyle name="注释 4 2 3 3 2 3" xfId="44181"/>
    <cellStyle name="注释 4 2 3 3 2 4" xfId="44182"/>
    <cellStyle name="注释 4 2 3 3 6" xfId="44183"/>
    <cellStyle name="注释 4 2 3 4" xfId="44184"/>
    <cellStyle name="注释 4 2 3 4 2" xfId="44185"/>
    <cellStyle name="注释 4 2 3 4 2 2" xfId="44186"/>
    <cellStyle name="注释 4 2 3 5" xfId="44187"/>
    <cellStyle name="注释 4 2 3 5 2" xfId="44188"/>
    <cellStyle name="注释 4 2 3 6" xfId="44189"/>
    <cellStyle name="注释 4 2 3 6 2" xfId="44190"/>
    <cellStyle name="注释 4 2 3 7" xfId="44191"/>
    <cellStyle name="注释 4 2 4 2 2" xfId="44192"/>
    <cellStyle name="注释 4 6 6" xfId="44193"/>
    <cellStyle name="注释 4 2 4 2 2 2" xfId="44194"/>
    <cellStyle name="注释 4 2 4 2 3" xfId="44195"/>
    <cellStyle name="注释 4 2 4 2 4" xfId="44196"/>
    <cellStyle name="注释 4 2 4 3" xfId="44197"/>
    <cellStyle name="注释 4 2 4 3 2" xfId="44198"/>
    <cellStyle name="注释 4 2 4 4" xfId="44199"/>
    <cellStyle name="注释 4 2 4 4 2" xfId="44200"/>
    <cellStyle name="注释 4 2 4 5" xfId="44201"/>
    <cellStyle name="注释 4 2 5 2" xfId="44202"/>
    <cellStyle name="注释 4 2 5 2 2" xfId="44203"/>
    <cellStyle name="注释 4 2 5 2 2 2" xfId="44204"/>
    <cellStyle name="注释 4 2 5 2 3" xfId="44205"/>
    <cellStyle name="注释 4 2 5 3" xfId="44206"/>
    <cellStyle name="注释 4 2 5 3 2" xfId="44207"/>
    <cellStyle name="注释 4 2 5 4" xfId="44208"/>
    <cellStyle name="注释 4 2 5 4 2" xfId="44209"/>
    <cellStyle name="注释 4 2 5 5" xfId="44210"/>
    <cellStyle name="注释 4 2 6 2" xfId="44211"/>
    <cellStyle name="注释 4 2 6 2 2" xfId="44212"/>
    <cellStyle name="注释 4 2 6 3" xfId="44213"/>
    <cellStyle name="注释 4 2 6 4" xfId="44214"/>
    <cellStyle name="注释 4 2 7" xfId="44215"/>
    <cellStyle name="注释 4 2 8" xfId="44216"/>
    <cellStyle name="注释 4 2 9" xfId="44217"/>
    <cellStyle name="注释 4 3 2 2" xfId="44218"/>
    <cellStyle name="注释 4 3 2 2 2" xfId="44219"/>
    <cellStyle name="注释 4 3 2 2 2 2" xfId="44220"/>
    <cellStyle name="注释 4 3 2 2 3" xfId="44221"/>
    <cellStyle name="注释 4 3 2 2 4" xfId="44222"/>
    <cellStyle name="注释 4 3 2 3" xfId="44223"/>
    <cellStyle name="注释 4 3 2 3 2" xfId="44224"/>
    <cellStyle name="注释 4 3 2 4" xfId="44225"/>
    <cellStyle name="注释 4 3 2 4 2" xfId="44226"/>
    <cellStyle name="注释 4 3 2 5" xfId="44227"/>
    <cellStyle name="注释 4 3 2 6" xfId="44228"/>
    <cellStyle name="注释 4 3 3" xfId="44229"/>
    <cellStyle name="注释 4 3 3 2" xfId="44230"/>
    <cellStyle name="注释 4 3 3 2 2" xfId="44231"/>
    <cellStyle name="注释 4 3 3 2 2 2" xfId="44232"/>
    <cellStyle name="注释 4 3 3 2 3" xfId="44233"/>
    <cellStyle name="注释 4 3 3 2 4" xfId="44234"/>
    <cellStyle name="注释 4 3 3 3" xfId="44235"/>
    <cellStyle name="注释 4 3 3 3 2" xfId="44236"/>
    <cellStyle name="注释 4 3 3 4" xfId="44237"/>
    <cellStyle name="注释 4 3 3 4 2" xfId="44238"/>
    <cellStyle name="注释 4 3 3 5" xfId="44239"/>
    <cellStyle name="注释 4 3 3 6" xfId="44240"/>
    <cellStyle name="注释 4 3 4 2" xfId="44241"/>
    <cellStyle name="注释 4 3 4 2 2" xfId="44242"/>
    <cellStyle name="注释 4 3 4 3" xfId="44243"/>
    <cellStyle name="注释 4 3 5" xfId="44244"/>
    <cellStyle name="注释 4 3 5 2" xfId="44245"/>
    <cellStyle name="注释 4 3 6" xfId="44246"/>
    <cellStyle name="注释 4 3 6 2" xfId="44247"/>
    <cellStyle name="注释 4 3 7" xfId="44248"/>
    <cellStyle name="注释 4 3 8" xfId="44249"/>
    <cellStyle name="注释 4 4 2 3" xfId="44250"/>
    <cellStyle name="注释 4 4 2 4" xfId="44251"/>
    <cellStyle name="注释 4 4 2 5" xfId="44252"/>
    <cellStyle name="注释 4 4 2 6" xfId="44253"/>
    <cellStyle name="注释 4 4 3 2" xfId="44254"/>
    <cellStyle name="注释 4 4 3 3" xfId="44255"/>
    <cellStyle name="注释 4 4 4" xfId="44256"/>
    <cellStyle name="注释 4 4 4 2" xfId="44257"/>
    <cellStyle name="注释 4 4 4 3" xfId="44258"/>
    <cellStyle name="注释 4 4 4 4" xfId="44259"/>
    <cellStyle name="注释 4 4 5" xfId="44260"/>
    <cellStyle name="注释 4 4 5 2" xfId="44261"/>
    <cellStyle name="注释 4 4 6" xfId="44262"/>
    <cellStyle name="注释 4 4 6 2" xfId="44263"/>
    <cellStyle name="注释 4 4 7" xfId="44264"/>
    <cellStyle name="注释 4 5 2 2 2" xfId="44265"/>
    <cellStyle name="注释 4 5 2 3" xfId="44266"/>
    <cellStyle name="注释 4 5 2 4" xfId="44267"/>
    <cellStyle name="注释 4 5 3" xfId="44268"/>
    <cellStyle name="注释 4 5 3 2" xfId="44269"/>
    <cellStyle name="注释 4 5 4" xfId="44270"/>
    <cellStyle name="注释 4 5 4 2" xfId="44271"/>
    <cellStyle name="注释 4 5 5" xfId="44272"/>
    <cellStyle name="注释 4 5 6" xfId="44273"/>
    <cellStyle name="注释 4 6 2" xfId="44274"/>
    <cellStyle name="注释 4 6 2 2" xfId="44275"/>
    <cellStyle name="注释 4 6 2 2 2" xfId="44276"/>
    <cellStyle name="注释 4 6 2 3" xfId="44277"/>
    <cellStyle name="注释 4 6 2 4" xfId="44278"/>
    <cellStyle name="注释 4 6 4 2" xfId="44279"/>
    <cellStyle name="注释 4 7 2" xfId="44280"/>
    <cellStyle name="注释 4 7 4" xfId="44281"/>
    <cellStyle name="注释 4 8" xfId="44282"/>
    <cellStyle name="注释 4 8 2" xfId="44283"/>
    <cellStyle name="注释 4 9" xfId="44284"/>
    <cellStyle name="注释 4 9 2" xfId="44285"/>
    <cellStyle name="注释 5 10" xfId="44286"/>
    <cellStyle name="注释 5 11" xfId="44287"/>
    <cellStyle name="注释 5 2 10" xfId="44288"/>
    <cellStyle name="注释 5 2 2 2 2" xfId="44289"/>
    <cellStyle name="注释 5 2 2 2 2 2" xfId="44290"/>
    <cellStyle name="注释 5 2 2 2 2 2 2" xfId="44291"/>
    <cellStyle name="注释 5 2 2 2 2 3" xfId="44292"/>
    <cellStyle name="注释 5 2 2 2 2 4" xfId="44293"/>
    <cellStyle name="注释 5 2 2 2 3" xfId="44294"/>
    <cellStyle name="注释 5 2 2 2 3 2" xfId="44295"/>
    <cellStyle name="注释 5 2 2 2 4" xfId="44296"/>
    <cellStyle name="注释 5 2 2 2 4 2" xfId="44297"/>
    <cellStyle name="注释 5 2 2 2 5" xfId="44298"/>
    <cellStyle name="注释 5 2 2 3" xfId="44299"/>
    <cellStyle name="注释 5 2 2 3 2 2" xfId="44300"/>
    <cellStyle name="注释 5 2 2 3 2 2 2" xfId="44301"/>
    <cellStyle name="注释 5 2 2 3 2 3" xfId="44302"/>
    <cellStyle name="注释 5 2 2 3 2 4" xfId="44303"/>
    <cellStyle name="注释 5 2 2 4" xfId="44304"/>
    <cellStyle name="注释 5 2 2 4 2 2" xfId="44305"/>
    <cellStyle name="注释 5 2 2 5" xfId="44306"/>
    <cellStyle name="注释 5 2 2 5 2" xfId="44307"/>
    <cellStyle name="注释 5 2 2 6" xfId="44308"/>
    <cellStyle name="注释 5 2 2 6 2" xfId="44309"/>
    <cellStyle name="注释 5 2 2 7" xfId="44310"/>
    <cellStyle name="注释 5 2 2 8" xfId="44311"/>
    <cellStyle name="注释 5 2 3 2" xfId="44312"/>
    <cellStyle name="注释 5 2 3 2 2" xfId="44313"/>
    <cellStyle name="注释 5 2 3 2 2 2" xfId="44314"/>
    <cellStyle name="注释 5 2 3 2 2 2 2" xfId="44315"/>
    <cellStyle name="注释 5 2 3 2 2 3" xfId="44316"/>
    <cellStyle name="注释 5 2 3 2 2 4" xfId="44317"/>
    <cellStyle name="注释 5 2 3 2 3" xfId="44318"/>
    <cellStyle name="注释 5 2 3 2 3 2" xfId="44319"/>
    <cellStyle name="注释 5 2 3 2 4" xfId="44320"/>
    <cellStyle name="注释 5 2 3 2 5" xfId="44321"/>
    <cellStyle name="注释 5 2 3 3" xfId="44322"/>
    <cellStyle name="注释 5 2 3 3 2 2 2" xfId="44323"/>
    <cellStyle name="注释 5 2 3 3 2 3" xfId="44324"/>
    <cellStyle name="注释 5 2 3 3 2 4" xfId="44325"/>
    <cellStyle name="注释 5 2 3 5 2" xfId="44326"/>
    <cellStyle name="注释 5 2 3 6 2" xfId="44327"/>
    <cellStyle name="注释 5 2 3 7" xfId="44328"/>
    <cellStyle name="注释 5 2 4 2" xfId="44329"/>
    <cellStyle name="注释 5 2 4 3" xfId="44330"/>
    <cellStyle name="注释 5 2 4 3 2" xfId="44331"/>
    <cellStyle name="注释 5 2 4 6" xfId="44332"/>
    <cellStyle name="注释 5 2 5" xfId="44333"/>
    <cellStyle name="注释 5 2 5 2" xfId="44334"/>
    <cellStyle name="注释 5 2 5 2 2" xfId="44335"/>
    <cellStyle name="注释 5 2 5 2 2 2" xfId="44336"/>
    <cellStyle name="注释 5 2 5 2 3" xfId="44337"/>
    <cellStyle name="注释 5 2 5 3" xfId="44338"/>
    <cellStyle name="注释 5 2 5 3 2" xfId="44339"/>
    <cellStyle name="注释 5 2 5 4" xfId="44340"/>
    <cellStyle name="注释 5 2 5 4 2" xfId="44341"/>
    <cellStyle name="注释 5 2 5 5" xfId="44342"/>
    <cellStyle name="注释 5 2 6" xfId="44343"/>
    <cellStyle name="注释 5 2 6 2" xfId="44344"/>
    <cellStyle name="注释 5 2 6 2 2" xfId="44345"/>
    <cellStyle name="注释 5 2 6 3" xfId="44346"/>
    <cellStyle name="注释 5 2 6 4" xfId="44347"/>
    <cellStyle name="注释 5 2 7" xfId="44348"/>
    <cellStyle name="注释 5 2 8" xfId="44349"/>
    <cellStyle name="注释 5 2 8 2" xfId="44350"/>
    <cellStyle name="注释 5 2 9" xfId="44351"/>
    <cellStyle name="注释 5 3 2 2" xfId="44352"/>
    <cellStyle name="注释 5 3 2 2 2" xfId="44353"/>
    <cellStyle name="注释 5 3 2 2 2 2" xfId="44354"/>
    <cellStyle name="注释 5 3 2 2 3" xfId="44355"/>
    <cellStyle name="注释 5 3 2 2 4" xfId="44356"/>
    <cellStyle name="注释 5 3 2 3" xfId="44357"/>
    <cellStyle name="注释 5 3 2 3 2" xfId="44358"/>
    <cellStyle name="注释 5 3 2 4" xfId="44359"/>
    <cellStyle name="注释 5 3 2 4 2" xfId="44360"/>
    <cellStyle name="注释 5 3 2 5" xfId="44361"/>
    <cellStyle name="注释 5 3 3" xfId="44362"/>
    <cellStyle name="注释 5 3 3 2" xfId="44363"/>
    <cellStyle name="注释 5 3 3 2 2" xfId="44364"/>
    <cellStyle name="注释 5 3 3 2 2 2" xfId="44365"/>
    <cellStyle name="注释 5 3 3 2 3" xfId="44366"/>
    <cellStyle name="注释 5 3 3 2 4" xfId="44367"/>
    <cellStyle name="注释 5 3 3 3" xfId="44368"/>
    <cellStyle name="注释 5 3 3 3 2" xfId="44369"/>
    <cellStyle name="注释 5 3 4" xfId="44370"/>
    <cellStyle name="注释 5 3 4 2" xfId="44371"/>
    <cellStyle name="注释 5 3 4 2 2" xfId="44372"/>
    <cellStyle name="注释 5 3 4 3" xfId="44373"/>
    <cellStyle name="注释 5 3 5" xfId="44374"/>
    <cellStyle name="注释 5 3 5 2" xfId="44375"/>
    <cellStyle name="注释 5 3 6 2" xfId="44376"/>
    <cellStyle name="注释 5 3 7" xfId="44377"/>
    <cellStyle name="注释 5 3 8" xfId="44378"/>
    <cellStyle name="注释 5 4 2 2" xfId="44379"/>
    <cellStyle name="注释 5 4 2 2 2" xfId="44380"/>
    <cellStyle name="注释 5 4 2 2 2 2" xfId="44381"/>
    <cellStyle name="注释 5 4 2 2 3" xfId="44382"/>
    <cellStyle name="注释 5 4 2 2 4" xfId="44383"/>
    <cellStyle name="注释 5 4 2 3" xfId="44384"/>
    <cellStyle name="注释 5 4 2 3 2" xfId="44385"/>
    <cellStyle name="注释 5 4 2 4" xfId="44386"/>
    <cellStyle name="注释 5 4 2 4 2" xfId="44387"/>
    <cellStyle name="注释 5 4 2 5" xfId="44388"/>
    <cellStyle name="注释 5 4 3" xfId="44389"/>
    <cellStyle name="注释 5 4 3 2" xfId="44390"/>
    <cellStyle name="注释 5 4 3 2 2" xfId="44391"/>
    <cellStyle name="注释 5 4 3 2 2 2" xfId="44392"/>
    <cellStyle name="注释 5 4 3 2 3" xfId="44393"/>
    <cellStyle name="注释 5 4 3 2 4" xfId="44394"/>
    <cellStyle name="注释 5 4 3 3" xfId="44395"/>
    <cellStyle name="注释 5 4 3 3 2" xfId="44396"/>
    <cellStyle name="注释 5 4 4" xfId="44397"/>
    <cellStyle name="注释 5 4 4 2" xfId="44398"/>
    <cellStyle name="注释 5 4 4 2 2" xfId="44399"/>
    <cellStyle name="注释 5 4 4 3" xfId="44400"/>
    <cellStyle name="注释 5 4 5" xfId="44401"/>
    <cellStyle name="注释 5 4 5 2" xfId="44402"/>
    <cellStyle name="注释 5 4 6 2" xfId="44403"/>
    <cellStyle name="注释 5 4 7" xfId="44404"/>
    <cellStyle name="注释 5 4 8" xfId="44405"/>
    <cellStyle name="注释 5 5 2" xfId="44406"/>
    <cellStyle name="注释 5 5 2 2 2" xfId="44407"/>
    <cellStyle name="注释 5 5 2 3" xfId="44408"/>
    <cellStyle name="注释 5 5 2 4" xfId="44409"/>
    <cellStyle name="注释 5 5 3" xfId="44410"/>
    <cellStyle name="注释 5 5 3 2" xfId="44411"/>
    <cellStyle name="注释 5 5 4" xfId="44412"/>
    <cellStyle name="注释 5 5 4 2" xfId="44413"/>
    <cellStyle name="注释 5 5 5" xfId="44414"/>
    <cellStyle name="注释 5 6 2" xfId="44415"/>
    <cellStyle name="注释 5 6 2 2" xfId="44416"/>
    <cellStyle name="注释 5 6 2 2 2" xfId="44417"/>
    <cellStyle name="注释 5 6 2 3" xfId="44418"/>
    <cellStyle name="注释 5 6 2 4" xfId="44419"/>
    <cellStyle name="注释 5 6 4 2" xfId="44420"/>
    <cellStyle name="注释 5 6 6" xfId="44421"/>
    <cellStyle name="注释 5 7" xfId="44422"/>
    <cellStyle name="注释 5 7 2" xfId="44423"/>
    <cellStyle name="注释 5 7 2 2" xfId="44424"/>
    <cellStyle name="注释 5 7 4" xfId="44425"/>
    <cellStyle name="注释 5 8" xfId="44426"/>
    <cellStyle name="注释 5 8 2" xfId="44427"/>
    <cellStyle name="注释 5 9" xfId="44428"/>
    <cellStyle name="注释 5 9 2" xfId="44429"/>
    <cellStyle name="注释 6 10" xfId="44430"/>
    <cellStyle name="注释 6 2 4 2" xfId="44431"/>
    <cellStyle name="注释 6 2 4 2 2" xfId="44432"/>
    <cellStyle name="注释 6 2 4 3" xfId="44433"/>
    <cellStyle name="注释 6 2 5" xfId="44434"/>
    <cellStyle name="注释 6 2 5 2" xfId="44435"/>
    <cellStyle name="注释 6 2 6" xfId="44436"/>
    <cellStyle name="注释 6 2 6 2" xfId="44437"/>
    <cellStyle name="注释 6 2 7" xfId="44438"/>
    <cellStyle name="注释 6 2 8" xfId="44439"/>
    <cellStyle name="注释 6 3 2" xfId="44440"/>
    <cellStyle name="注释 6 3 2 2" xfId="44441"/>
    <cellStyle name="注释 6 3 2 2 2" xfId="44442"/>
    <cellStyle name="注释 6 3 2 2 2 2" xfId="44443"/>
    <cellStyle name="注释 6 3 2 2 3" xfId="44444"/>
    <cellStyle name="注释 6 3 2 2 4" xfId="44445"/>
    <cellStyle name="注释 6 3 2 3" xfId="44446"/>
    <cellStyle name="注释 6 3 2 3 2" xfId="44447"/>
    <cellStyle name="注释 6 3 2 4" xfId="44448"/>
    <cellStyle name="注释 6 3 2 4 2" xfId="44449"/>
    <cellStyle name="注释 6 3 2 5" xfId="44450"/>
    <cellStyle name="注释 6 3 3" xfId="44451"/>
    <cellStyle name="注释 6 3 3 2" xfId="44452"/>
    <cellStyle name="注释 6 3 3 2 2" xfId="44453"/>
    <cellStyle name="注释 6 3 3 2 2 2" xfId="44454"/>
    <cellStyle name="注释 6 3 3 2 3" xfId="44455"/>
    <cellStyle name="注释 6 3 3 2 4" xfId="44456"/>
    <cellStyle name="注释 6 3 3 3" xfId="44457"/>
    <cellStyle name="注释 6 3 3 3 2" xfId="44458"/>
    <cellStyle name="注释 6 3 4" xfId="44459"/>
    <cellStyle name="注释 6 3 4 2" xfId="44460"/>
    <cellStyle name="注释 6 3 4 2 2" xfId="44461"/>
    <cellStyle name="注释 6 3 4 3" xfId="44462"/>
    <cellStyle name="注释 6 3 5" xfId="44463"/>
    <cellStyle name="注释 6 3 5 2" xfId="44464"/>
    <cellStyle name="注释 6 3 6" xfId="44465"/>
    <cellStyle name="注释 6 3 7" xfId="44466"/>
    <cellStyle name="注释 6 3 8" xfId="44467"/>
    <cellStyle name="注释 6 4 2" xfId="44468"/>
    <cellStyle name="注释 6 4 2 2" xfId="44469"/>
    <cellStyle name="注释 6 4 2 2 2" xfId="44470"/>
    <cellStyle name="注释 6 4 2 3" xfId="44471"/>
    <cellStyle name="注释 6 4 2 4" xfId="44472"/>
    <cellStyle name="注释 6 4 3" xfId="44473"/>
    <cellStyle name="注释 6 4 3 2" xfId="44474"/>
    <cellStyle name="注释 6 4 4" xfId="44475"/>
    <cellStyle name="注释 6 4 4 2" xfId="44476"/>
    <cellStyle name="注释 6 4 5" xfId="44477"/>
    <cellStyle name="注释 6 4 6" xfId="44478"/>
    <cellStyle name="注释 6 5" xfId="44479"/>
    <cellStyle name="注释 6 5 2" xfId="44480"/>
    <cellStyle name="注释 6 5 2 2" xfId="44481"/>
    <cellStyle name="注释 6 5 2 2 2" xfId="44482"/>
    <cellStyle name="注释 6 5 2 3" xfId="44483"/>
    <cellStyle name="注释 6 5 2 4" xfId="44484"/>
    <cellStyle name="注释 6 5 3" xfId="44485"/>
    <cellStyle name="注释 6 5 3 2" xfId="44486"/>
    <cellStyle name="注释 6 5 4" xfId="44487"/>
    <cellStyle name="注释 6 5 4 2" xfId="44488"/>
    <cellStyle name="注释 6 5 5" xfId="44489"/>
    <cellStyle name="注释 6 5 6" xfId="44490"/>
    <cellStyle name="注释 6 6" xfId="44491"/>
    <cellStyle name="注释 6 6 2" xfId="44492"/>
    <cellStyle name="注释 6 6 2 2" xfId="44493"/>
    <cellStyle name="注释 6 6 4" xfId="44494"/>
    <cellStyle name="注释 6 7" xfId="44495"/>
    <cellStyle name="注释 6 8" xfId="44496"/>
    <cellStyle name="注释 6 8 2" xfId="44497"/>
    <cellStyle name="注释 6 9" xfId="44498"/>
    <cellStyle name="注释 7 2 2" xfId="44499"/>
    <cellStyle name="注释 7 2 2 2" xfId="44500"/>
    <cellStyle name="注释 7 2 2 2 2" xfId="44501"/>
    <cellStyle name="注释 7 2 2 3" xfId="44502"/>
    <cellStyle name="注释 7 2 3" xfId="44503"/>
    <cellStyle name="注释 7 2 4" xfId="44504"/>
    <cellStyle name="注释 7 2 4 2" xfId="44505"/>
    <cellStyle name="注释 7 2 5" xfId="44506"/>
    <cellStyle name="注释 7 2 6" xfId="44507"/>
    <cellStyle name="注释 7 3" xfId="44508"/>
    <cellStyle name="注释 7 3 2" xfId="44509"/>
    <cellStyle name="注释 7 3 2 2" xfId="44510"/>
    <cellStyle name="注释 7 3 2 2 2" xfId="44511"/>
    <cellStyle name="注释 7 3 2 3" xfId="44512"/>
    <cellStyle name="注释 7 3 3" xfId="44513"/>
    <cellStyle name="注释 7 3 4 2" xfId="44514"/>
    <cellStyle name="注释 7 3 5" xfId="44515"/>
    <cellStyle name="注释 7 3 6" xfId="44516"/>
    <cellStyle name="注释 7 4" xfId="44517"/>
    <cellStyle name="注释 7 4 2" xfId="44518"/>
    <cellStyle name="注释 7 4 2 2" xfId="44519"/>
    <cellStyle name="注释 7 4 3" xfId="44520"/>
    <cellStyle name="注释 7 4 4" xfId="44521"/>
    <cellStyle name="注释 7 5" xfId="44522"/>
    <cellStyle name="注释 7 5 2" xfId="44523"/>
    <cellStyle name="注释 7 6" xfId="44524"/>
    <cellStyle name="注释 7 6 2" xfId="44525"/>
    <cellStyle name="注释 7 7" xfId="44526"/>
    <cellStyle name="注释 7 8" xfId="4452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externalLink" Target="externalLinks/externalLink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608;&#38745;&#27915;\1.&#24037;&#20316;2023&#24180;12&#26376;25&#26085;\&#26032;&#24314;&#25991;&#20214;&#22841;\&#24179;%20&#32599;%20&#21439;%20&#21439;%20&#22478;%20&#36947;%20&#36335;%20&#21450;%20&#32769;%20&#22478;%20&#21306;%20&#23567;%20&#21306;%20&#20379;%20&#27700;%20&#31649;%20&#36947;%20&#28431;%20&#25439;%20&#27835;%20&#29702;%20&#24037;%20&#31243;\&#24179;&#32599;&#21439;&#21439;&#22478;&#36947;&#36335;&#21450;&#32769;&#22478;&#21306;&#23567;&#21306;&#20379;&#27700;&#31649;&#36947;&#28431;&#25439;&#27835;&#29702;&#24037;&#31243;--&#25237;&#36164;&#20272;&#3163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估算表"/>
      <sheetName val="总  估  算  表"/>
      <sheetName val="一级汇总表"/>
      <sheetName val="市政管网工程估算表"/>
      <sheetName val="小区室外工程估算表"/>
      <sheetName val="小区室外管网（6）"/>
      <sheetName val="1北苑小区4栋"/>
      <sheetName val="2明珠C区21栋"/>
      <sheetName val="3唐徕湾小区36栋"/>
      <sheetName val="4新利小区58栋"/>
      <sheetName val="5星河家园34栋"/>
      <sheetName val="6鑫河西苑7栋"/>
      <sheetName val="7富民苑"/>
      <sheetName val="8颐明苑"/>
      <sheetName val="自动化平台"/>
      <sheetName val="分区计量及入户计量水表"/>
      <sheetName val="估算单价计算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9">
          <cell r="B19">
            <v>600</v>
          </cell>
        </row>
        <row r="23">
          <cell r="B23">
            <v>100</v>
          </cell>
        </row>
        <row r="24">
          <cell r="B24">
            <v>100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
  <sheetViews>
    <sheetView workbookViewId="0">
      <selection activeCell="C27" sqref="C27"/>
    </sheetView>
  </sheetViews>
  <sheetFormatPr defaultColWidth="9" defaultRowHeight="25.5" customHeight="1" outlineLevelCol="6"/>
  <cols>
    <col min="1" max="1" width="7.66666666666667" customWidth="1"/>
    <col min="2" max="2" width="7.775" customWidth="1"/>
    <col min="3" max="3" width="35.1083333333333" customWidth="1"/>
    <col min="4" max="4" width="13.2166666666667" customWidth="1"/>
    <col min="5" max="5" width="12.3333333333333" customWidth="1"/>
    <col min="6" max="6" width="14" customWidth="1"/>
    <col min="7" max="7" width="16.1083333333333" customWidth="1"/>
    <col min="8" max="8" width="12.8833333333333"/>
    <col min="9" max="9" width="10.4416666666667" customWidth="1"/>
    <col min="10" max="10" width="12.8833333333333"/>
    <col min="12" max="12" width="12.6666666666667"/>
  </cols>
  <sheetData>
    <row r="1" ht="21.9" customHeight="1" spans="1:6">
      <c r="A1" s="131" t="s">
        <v>0</v>
      </c>
      <c r="B1" s="131"/>
      <c r="C1" s="131"/>
      <c r="D1" s="131"/>
      <c r="E1" s="131"/>
      <c r="F1" s="132"/>
    </row>
    <row r="2" ht="21.9" customHeight="1" spans="1:7">
      <c r="A2" s="133" t="s">
        <v>1</v>
      </c>
      <c r="B2" s="133" t="s">
        <v>2</v>
      </c>
      <c r="C2" s="133" t="s">
        <v>3</v>
      </c>
      <c r="D2" s="133" t="s">
        <v>4</v>
      </c>
      <c r="E2" s="133" t="s">
        <v>5</v>
      </c>
      <c r="F2" s="133" t="s">
        <v>6</v>
      </c>
      <c r="G2" s="133" t="s">
        <v>7</v>
      </c>
    </row>
    <row r="3" ht="21.9" customHeight="1" spans="1:7">
      <c r="A3" s="134" t="s">
        <v>8</v>
      </c>
      <c r="B3" s="134"/>
      <c r="C3" s="135" t="s">
        <v>9</v>
      </c>
      <c r="D3" s="135"/>
      <c r="E3" s="136"/>
      <c r="F3" s="133" t="e">
        <f>#REF!</f>
        <v>#REF!</v>
      </c>
      <c r="G3" s="133"/>
    </row>
    <row r="4" ht="21.9" customHeight="1" spans="1:7">
      <c r="A4" s="134"/>
      <c r="B4" s="134"/>
      <c r="C4" s="137" t="s">
        <v>10</v>
      </c>
      <c r="D4" s="133" t="s">
        <v>11</v>
      </c>
      <c r="E4" s="138">
        <v>1400</v>
      </c>
      <c r="F4" s="138" t="e">
        <f>#REF!</f>
        <v>#REF!</v>
      </c>
      <c r="G4" s="133" t="e">
        <f t="shared" ref="G4:G8" si="0">F4*10000/E4</f>
        <v>#REF!</v>
      </c>
    </row>
    <row r="5" ht="21.9" customHeight="1" spans="1:7">
      <c r="A5" s="134"/>
      <c r="B5" s="134"/>
      <c r="C5" s="137" t="s">
        <v>12</v>
      </c>
      <c r="D5" s="133" t="s">
        <v>13</v>
      </c>
      <c r="E5" s="138">
        <v>157721</v>
      </c>
      <c r="F5" s="138" t="e">
        <f>#REF!</f>
        <v>#REF!</v>
      </c>
      <c r="G5" s="133" t="e">
        <f t="shared" si="0"/>
        <v>#REF!</v>
      </c>
    </row>
    <row r="6" ht="21.9" customHeight="1" spans="1:7">
      <c r="A6" s="134"/>
      <c r="B6" s="134"/>
      <c r="C6" s="137" t="s">
        <v>14</v>
      </c>
      <c r="D6" s="133" t="s">
        <v>15</v>
      </c>
      <c r="E6" s="138">
        <v>4759</v>
      </c>
      <c r="F6" s="138" t="e">
        <f>#REF!</f>
        <v>#REF!</v>
      </c>
      <c r="G6" s="133" t="e">
        <f t="shared" si="0"/>
        <v>#REF!</v>
      </c>
    </row>
    <row r="7" ht="21.9" customHeight="1" spans="1:7">
      <c r="A7" s="134"/>
      <c r="B7" s="134"/>
      <c r="C7" s="137" t="s">
        <v>16</v>
      </c>
      <c r="D7" s="133" t="s">
        <v>11</v>
      </c>
      <c r="E7" s="138">
        <v>80664</v>
      </c>
      <c r="F7" s="138" t="e">
        <f>#REF!</f>
        <v>#REF!</v>
      </c>
      <c r="G7" s="133" t="e">
        <f t="shared" si="0"/>
        <v>#REF!</v>
      </c>
    </row>
    <row r="8" ht="21.9" customHeight="1" spans="1:7">
      <c r="A8" s="134"/>
      <c r="B8" s="134"/>
      <c r="C8" s="137" t="s">
        <v>17</v>
      </c>
      <c r="D8" s="133" t="s">
        <v>13</v>
      </c>
      <c r="E8" s="138">
        <v>31000</v>
      </c>
      <c r="F8" s="133" t="e">
        <f>#REF!</f>
        <v>#REF!</v>
      </c>
      <c r="G8" s="133" t="e">
        <f t="shared" si="0"/>
        <v>#REF!</v>
      </c>
    </row>
    <row r="9" ht="21.9" customHeight="1" spans="1:7">
      <c r="A9" s="134" t="s">
        <v>18</v>
      </c>
      <c r="B9" s="133"/>
      <c r="C9" s="133" t="s">
        <v>19</v>
      </c>
      <c r="D9" s="133"/>
      <c r="E9" s="133"/>
      <c r="F9" s="133" t="e">
        <f>F10+F11+F12+F13+F14+F15+F16+F17+F18+F19</f>
        <v>#REF!</v>
      </c>
      <c r="G9" s="133"/>
    </row>
    <row r="10" ht="21.9" customHeight="1" spans="1:7">
      <c r="A10" s="136"/>
      <c r="B10" s="133">
        <v>1</v>
      </c>
      <c r="C10" s="133" t="s">
        <v>20</v>
      </c>
      <c r="D10" s="133"/>
      <c r="E10" s="133"/>
      <c r="F10" s="133" t="e">
        <f>F3*1.8/100</f>
        <v>#REF!</v>
      </c>
      <c r="G10" s="133"/>
    </row>
    <row r="11" ht="21.9" customHeight="1" spans="1:7">
      <c r="A11" s="136"/>
      <c r="B11" s="133">
        <v>2</v>
      </c>
      <c r="C11" s="133" t="s">
        <v>21</v>
      </c>
      <c r="D11" s="133"/>
      <c r="E11" s="133"/>
      <c r="F11" s="133" t="e">
        <f>F3*0.5/100</f>
        <v>#REF!</v>
      </c>
      <c r="G11" s="133"/>
    </row>
    <row r="12" ht="21.9" customHeight="1" spans="1:7">
      <c r="A12" s="139"/>
      <c r="B12" s="133">
        <v>3</v>
      </c>
      <c r="C12" s="133" t="s">
        <v>22</v>
      </c>
      <c r="D12" s="133"/>
      <c r="E12" s="133"/>
      <c r="F12" s="133" t="e">
        <f>F3*0.8/100</f>
        <v>#REF!</v>
      </c>
      <c r="G12" s="133"/>
    </row>
    <row r="13" ht="21.9" customHeight="1" spans="1:7">
      <c r="A13" s="136"/>
      <c r="B13" s="133">
        <v>4</v>
      </c>
      <c r="C13" s="133" t="s">
        <v>23</v>
      </c>
      <c r="D13" s="133"/>
      <c r="E13" s="133"/>
      <c r="F13" s="133" t="e">
        <f>F3*2.3*1.1/100</f>
        <v>#REF!</v>
      </c>
      <c r="G13" s="133"/>
    </row>
    <row r="14" ht="21.9" customHeight="1" spans="1:7">
      <c r="A14" s="136"/>
      <c r="B14" s="133">
        <v>5</v>
      </c>
      <c r="C14" s="133" t="s">
        <v>24</v>
      </c>
      <c r="D14" s="133"/>
      <c r="E14" s="133"/>
      <c r="F14" s="133" t="e">
        <f>F13*0.1</f>
        <v>#REF!</v>
      </c>
      <c r="G14" s="133"/>
    </row>
    <row r="15" ht="21.9" customHeight="1" spans="1:7">
      <c r="A15" s="136"/>
      <c r="B15" s="133">
        <v>6</v>
      </c>
      <c r="C15" s="133" t="s">
        <v>25</v>
      </c>
      <c r="D15" s="133"/>
      <c r="E15" s="133"/>
      <c r="F15" s="133" t="e">
        <f>(F12+F13)*4/100</f>
        <v>#REF!</v>
      </c>
      <c r="G15" s="133"/>
    </row>
    <row r="16" ht="21.9" customHeight="1" spans="1:7">
      <c r="A16" s="136"/>
      <c r="B16" s="133">
        <v>7</v>
      </c>
      <c r="C16" s="133" t="s">
        <v>26</v>
      </c>
      <c r="D16" s="133"/>
      <c r="E16" s="133"/>
      <c r="F16" s="133">
        <v>12</v>
      </c>
      <c r="G16" s="133"/>
    </row>
    <row r="17" ht="21.9" customHeight="1" spans="1:7">
      <c r="A17" s="140"/>
      <c r="B17" s="133">
        <v>8</v>
      </c>
      <c r="C17" s="133" t="s">
        <v>27</v>
      </c>
      <c r="D17" s="133"/>
      <c r="E17" s="133"/>
      <c r="F17" s="133" t="e">
        <f>F3*1.3/100</f>
        <v>#REF!</v>
      </c>
      <c r="G17" s="133"/>
    </row>
    <row r="18" ht="21.9" customHeight="1" spans="1:7">
      <c r="A18" s="136"/>
      <c r="B18" s="133">
        <v>9</v>
      </c>
      <c r="C18" s="133" t="s">
        <v>28</v>
      </c>
      <c r="D18" s="133"/>
      <c r="E18" s="133"/>
      <c r="F18" s="133" t="e">
        <f>F3*0.8/100</f>
        <v>#REF!</v>
      </c>
      <c r="G18" s="133"/>
    </row>
    <row r="19" ht="21.9" customHeight="1" spans="1:7">
      <c r="A19" s="136"/>
      <c r="B19" s="133">
        <v>10</v>
      </c>
      <c r="C19" s="133" t="s">
        <v>29</v>
      </c>
      <c r="D19" s="133"/>
      <c r="E19" s="133"/>
      <c r="F19" s="133" t="e">
        <f>F3*0.35/100</f>
        <v>#REF!</v>
      </c>
      <c r="G19" s="133"/>
    </row>
    <row r="20" ht="21.9" customHeight="1" spans="1:7">
      <c r="A20" s="134" t="s">
        <v>30</v>
      </c>
      <c r="B20" s="133"/>
      <c r="C20" s="133" t="s">
        <v>31</v>
      </c>
      <c r="D20" s="133"/>
      <c r="E20" s="133"/>
      <c r="F20" s="133" t="e">
        <f>(F3+F9)*0.08</f>
        <v>#REF!</v>
      </c>
      <c r="G20" s="133"/>
    </row>
    <row r="21" ht="21.9" customHeight="1" spans="1:7">
      <c r="A21" s="134" t="s">
        <v>32</v>
      </c>
      <c r="B21" s="134"/>
      <c r="C21" s="134" t="s">
        <v>33</v>
      </c>
      <c r="D21" s="134"/>
      <c r="E21" s="134"/>
      <c r="F21" s="133" t="e">
        <f>F20+F9+F3</f>
        <v>#REF!</v>
      </c>
      <c r="G21" s="133"/>
    </row>
    <row r="22" ht="21.9" customHeight="1" spans="1:7">
      <c r="A22" s="141" t="s">
        <v>34</v>
      </c>
      <c r="B22" s="141"/>
      <c r="C22" s="134" t="s">
        <v>35</v>
      </c>
      <c r="D22" s="134"/>
      <c r="E22" s="134"/>
      <c r="F22" s="133" t="e">
        <f>F21*0.7*4.52/100/2</f>
        <v>#REF!</v>
      </c>
      <c r="G22" s="133"/>
    </row>
    <row r="23" ht="21.9" customHeight="1" spans="1:7">
      <c r="A23" s="142"/>
      <c r="B23" s="142"/>
      <c r="C23" s="134" t="s">
        <v>36</v>
      </c>
      <c r="D23" s="134"/>
      <c r="E23" s="134"/>
      <c r="F23" s="133" t="e">
        <f>F21</f>
        <v>#REF!</v>
      </c>
      <c r="G23" s="133"/>
    </row>
    <row r="24" ht="21.9" customHeight="1"/>
  </sheetData>
  <mergeCells count="1">
    <mergeCell ref="A1:F1"/>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265"/>
  <sheetViews>
    <sheetView topLeftCell="A235" workbookViewId="0">
      <selection activeCell="O154" sqref="O154"/>
    </sheetView>
  </sheetViews>
  <sheetFormatPr defaultColWidth="9" defaultRowHeight="13.5"/>
  <cols>
    <col min="2" max="2" width="9.775" customWidth="1"/>
    <col min="3" max="3" width="28.5583333333333" style="20" customWidth="1"/>
    <col min="4" max="4" width="11.6666666666667" customWidth="1"/>
    <col min="5" max="5" width="9.225" customWidth="1"/>
    <col min="6" max="6" width="9" hidden="1" customWidth="1"/>
    <col min="7" max="7" width="9" style="1"/>
    <col min="8" max="8" width="11.225" style="1" customWidth="1"/>
  </cols>
  <sheetData>
    <row r="1" ht="20" customHeight="1" spans="1:12">
      <c r="A1" s="28" t="s">
        <v>349</v>
      </c>
      <c r="B1" s="28"/>
      <c r="C1" s="29"/>
      <c r="D1" s="28"/>
      <c r="E1" s="28"/>
      <c r="F1" s="28"/>
      <c r="L1" t="str">
        <f>C6</f>
        <v>DN20智能远传式水表</v>
      </c>
    </row>
    <row r="2" ht="20" customHeight="1" spans="1:12">
      <c r="A2" s="17" t="s">
        <v>38</v>
      </c>
      <c r="B2" s="17" t="s">
        <v>162</v>
      </c>
      <c r="C2" s="5" t="s">
        <v>163</v>
      </c>
      <c r="D2" s="17" t="s">
        <v>4</v>
      </c>
      <c r="E2" s="17" t="s">
        <v>57</v>
      </c>
      <c r="F2" s="17" t="s">
        <v>59</v>
      </c>
      <c r="G2" s="3" t="s">
        <v>164</v>
      </c>
      <c r="H2" s="3" t="s">
        <v>128</v>
      </c>
      <c r="L2">
        <f>E6+E14+E22+E30+E36+E42+E48+E52+E56+E62+E70+E78+E86+E94+E102+E110+E118+E126+E134+E142+E150+E158+E166+E174+E182+E190+E198+E206+E212+E220+E226+E232+E238+E244+E252+E260</f>
        <v>2260</v>
      </c>
    </row>
    <row r="3" ht="20" customHeight="1" spans="1:8">
      <c r="A3" s="17" t="s">
        <v>166</v>
      </c>
      <c r="B3" s="17" t="s">
        <v>350</v>
      </c>
      <c r="C3" s="5" t="s">
        <v>280</v>
      </c>
      <c r="D3" s="17" t="s">
        <v>174</v>
      </c>
      <c r="E3" s="17" t="s">
        <v>84</v>
      </c>
      <c r="F3" s="17" t="s">
        <v>170</v>
      </c>
      <c r="G3" s="3">
        <f>估算单价计算表!B2</f>
        <v>6000</v>
      </c>
      <c r="H3" s="3">
        <f>G3*E3</f>
        <v>42000</v>
      </c>
    </row>
    <row r="4" ht="20" customHeight="1" spans="1:8">
      <c r="A4" s="22"/>
      <c r="B4" s="22"/>
      <c r="C4" s="5" t="s">
        <v>280</v>
      </c>
      <c r="D4" s="17" t="s">
        <v>174</v>
      </c>
      <c r="E4" s="17" t="s">
        <v>80</v>
      </c>
      <c r="F4" s="17" t="s">
        <v>281</v>
      </c>
      <c r="G4" s="3">
        <f>G$3</f>
        <v>6000</v>
      </c>
      <c r="H4" s="3">
        <f t="shared" ref="H4:H67" si="0">G4*E4</f>
        <v>30000</v>
      </c>
    </row>
    <row r="5" ht="20" customHeight="1" spans="1:8">
      <c r="A5" s="22"/>
      <c r="B5" s="22"/>
      <c r="C5" s="5" t="s">
        <v>282</v>
      </c>
      <c r="D5" s="17" t="s">
        <v>15</v>
      </c>
      <c r="E5" s="17" t="s">
        <v>351</v>
      </c>
      <c r="F5" s="17" t="s">
        <v>281</v>
      </c>
      <c r="G5" s="3">
        <f>估算单价计算表!B9</f>
        <v>35</v>
      </c>
      <c r="H5" s="3">
        <f t="shared" si="0"/>
        <v>5250</v>
      </c>
    </row>
    <row r="6" ht="20" customHeight="1" spans="1:8">
      <c r="A6" s="22"/>
      <c r="B6" s="22"/>
      <c r="C6" s="5" t="s">
        <v>288</v>
      </c>
      <c r="D6" s="17" t="s">
        <v>182</v>
      </c>
      <c r="E6" s="17" t="s">
        <v>352</v>
      </c>
      <c r="F6" s="17" t="s">
        <v>170</v>
      </c>
      <c r="G6" s="3">
        <f>估算单价计算表!B19</f>
        <v>479.84</v>
      </c>
      <c r="H6" s="3">
        <f t="shared" si="0"/>
        <v>33588.8</v>
      </c>
    </row>
    <row r="7" ht="20" customHeight="1" spans="1:8">
      <c r="A7" s="22"/>
      <c r="B7" s="22"/>
      <c r="C7" s="5" t="s">
        <v>311</v>
      </c>
      <c r="D7" s="17" t="s">
        <v>179</v>
      </c>
      <c r="E7" s="17" t="s">
        <v>352</v>
      </c>
      <c r="F7" s="17" t="s">
        <v>170</v>
      </c>
      <c r="G7" s="3">
        <f>估算单价计算表!B23</f>
        <v>60</v>
      </c>
      <c r="H7" s="3">
        <f t="shared" si="0"/>
        <v>4200</v>
      </c>
    </row>
    <row r="8" ht="20" customHeight="1" spans="1:8">
      <c r="A8" s="22"/>
      <c r="B8" s="22"/>
      <c r="C8" s="5" t="s">
        <v>290</v>
      </c>
      <c r="D8" s="17" t="s">
        <v>179</v>
      </c>
      <c r="E8" s="17" t="s">
        <v>352</v>
      </c>
      <c r="F8" s="17" t="s">
        <v>170</v>
      </c>
      <c r="G8" s="3">
        <f>估算单价计算表!B24</f>
        <v>60</v>
      </c>
      <c r="H8" s="3">
        <f t="shared" si="0"/>
        <v>4200</v>
      </c>
    </row>
    <row r="9" ht="20" customHeight="1" spans="1:8">
      <c r="A9" s="22"/>
      <c r="B9" s="22"/>
      <c r="C9" s="5" t="s">
        <v>291</v>
      </c>
      <c r="D9" s="17" t="s">
        <v>179</v>
      </c>
      <c r="E9" s="17" t="s">
        <v>250</v>
      </c>
      <c r="F9" s="17" t="s">
        <v>170</v>
      </c>
      <c r="G9" s="3">
        <f>估算单价计算表!B26</f>
        <v>185</v>
      </c>
      <c r="H9" s="3">
        <f t="shared" si="0"/>
        <v>1850</v>
      </c>
    </row>
    <row r="10" ht="20" customHeight="1" spans="1:8">
      <c r="A10" s="22"/>
      <c r="B10" s="22"/>
      <c r="C10" s="5" t="s">
        <v>292</v>
      </c>
      <c r="D10" s="17" t="s">
        <v>179</v>
      </c>
      <c r="E10" s="17" t="s">
        <v>324</v>
      </c>
      <c r="F10" s="17" t="s">
        <v>170</v>
      </c>
      <c r="G10" s="3">
        <f>估算单价计算表!B30</f>
        <v>10</v>
      </c>
      <c r="H10" s="3">
        <f t="shared" si="0"/>
        <v>600</v>
      </c>
    </row>
    <row r="11" ht="20" customHeight="1" spans="1:8">
      <c r="A11" s="30" t="s">
        <v>74</v>
      </c>
      <c r="B11" s="30" t="s">
        <v>353</v>
      </c>
      <c r="C11" s="5" t="s">
        <v>280</v>
      </c>
      <c r="D11" s="17" t="s">
        <v>174</v>
      </c>
      <c r="E11" s="17" t="s">
        <v>84</v>
      </c>
      <c r="F11" s="17" t="s">
        <v>170</v>
      </c>
      <c r="G11" s="3">
        <f>G$3</f>
        <v>6000</v>
      </c>
      <c r="H11" s="3">
        <f t="shared" si="0"/>
        <v>42000</v>
      </c>
    </row>
    <row r="12" ht="20" customHeight="1" spans="1:8">
      <c r="A12" s="31"/>
      <c r="B12" s="31"/>
      <c r="C12" s="5" t="s">
        <v>280</v>
      </c>
      <c r="D12" s="17" t="s">
        <v>174</v>
      </c>
      <c r="E12" s="17" t="s">
        <v>80</v>
      </c>
      <c r="F12" s="17" t="s">
        <v>281</v>
      </c>
      <c r="G12" s="3">
        <f>G$3</f>
        <v>6000</v>
      </c>
      <c r="H12" s="3">
        <f t="shared" si="0"/>
        <v>30000</v>
      </c>
    </row>
    <row r="13" ht="20" customHeight="1" spans="1:8">
      <c r="A13" s="31"/>
      <c r="B13" s="31"/>
      <c r="C13" s="5" t="s">
        <v>282</v>
      </c>
      <c r="D13" s="17" t="s">
        <v>15</v>
      </c>
      <c r="E13" s="17" t="s">
        <v>351</v>
      </c>
      <c r="F13" s="17" t="s">
        <v>281</v>
      </c>
      <c r="G13" s="3">
        <f>G$5</f>
        <v>35</v>
      </c>
      <c r="H13" s="3">
        <f t="shared" si="0"/>
        <v>5250</v>
      </c>
    </row>
    <row r="14" ht="20" customHeight="1" spans="1:8">
      <c r="A14" s="31"/>
      <c r="B14" s="31"/>
      <c r="C14" s="5" t="s">
        <v>278</v>
      </c>
      <c r="D14" s="17" t="s">
        <v>182</v>
      </c>
      <c r="E14" s="17" t="s">
        <v>352</v>
      </c>
      <c r="F14" s="17" t="s">
        <v>170</v>
      </c>
      <c r="G14" s="3">
        <f>G$6</f>
        <v>479.84</v>
      </c>
      <c r="H14" s="3">
        <f t="shared" si="0"/>
        <v>33588.8</v>
      </c>
    </row>
    <row r="15" ht="20" customHeight="1" spans="1:8">
      <c r="A15" s="31"/>
      <c r="B15" s="31"/>
      <c r="C15" s="5" t="s">
        <v>311</v>
      </c>
      <c r="D15" s="17" t="s">
        <v>179</v>
      </c>
      <c r="E15" s="17" t="s">
        <v>352</v>
      </c>
      <c r="F15" s="17" t="s">
        <v>170</v>
      </c>
      <c r="G15" s="3">
        <f>G$7</f>
        <v>60</v>
      </c>
      <c r="H15" s="3">
        <f t="shared" si="0"/>
        <v>4200</v>
      </c>
    </row>
    <row r="16" ht="20" customHeight="1" spans="1:8">
      <c r="A16" s="31"/>
      <c r="B16" s="31"/>
      <c r="C16" s="5" t="s">
        <v>290</v>
      </c>
      <c r="D16" s="17" t="s">
        <v>179</v>
      </c>
      <c r="E16" s="17" t="s">
        <v>352</v>
      </c>
      <c r="F16" s="17" t="s">
        <v>170</v>
      </c>
      <c r="G16" s="3">
        <f>G$8</f>
        <v>60</v>
      </c>
      <c r="H16" s="3">
        <f t="shared" si="0"/>
        <v>4200</v>
      </c>
    </row>
    <row r="17" ht="20" customHeight="1" spans="1:8">
      <c r="A17" s="31"/>
      <c r="B17" s="31"/>
      <c r="C17" s="5" t="s">
        <v>291</v>
      </c>
      <c r="D17" s="17" t="s">
        <v>179</v>
      </c>
      <c r="E17" s="17" t="s">
        <v>250</v>
      </c>
      <c r="F17" s="17" t="s">
        <v>170</v>
      </c>
      <c r="G17" s="3">
        <f>G$9</f>
        <v>185</v>
      </c>
      <c r="H17" s="3">
        <f t="shared" si="0"/>
        <v>1850</v>
      </c>
    </row>
    <row r="18" ht="15" spans="1:8">
      <c r="A18" s="32"/>
      <c r="B18" s="32"/>
      <c r="C18" s="5" t="s">
        <v>292</v>
      </c>
      <c r="D18" s="17" t="s">
        <v>179</v>
      </c>
      <c r="E18" s="17" t="s">
        <v>324</v>
      </c>
      <c r="F18" s="17" t="s">
        <v>170</v>
      </c>
      <c r="G18" s="3">
        <f>G$10</f>
        <v>10</v>
      </c>
      <c r="H18" s="3">
        <f t="shared" si="0"/>
        <v>600</v>
      </c>
    </row>
    <row r="19" ht="15" spans="1:8">
      <c r="A19" s="17" t="s">
        <v>76</v>
      </c>
      <c r="B19" s="17" t="s">
        <v>354</v>
      </c>
      <c r="C19" s="5" t="s">
        <v>280</v>
      </c>
      <c r="D19" s="17" t="s">
        <v>174</v>
      </c>
      <c r="E19" s="17" t="s">
        <v>82</v>
      </c>
      <c r="F19" s="17" t="s">
        <v>170</v>
      </c>
      <c r="G19" s="3">
        <f>G$3</f>
        <v>6000</v>
      </c>
      <c r="H19" s="3">
        <f t="shared" si="0"/>
        <v>36000</v>
      </c>
    </row>
    <row r="20" ht="15" spans="1:8">
      <c r="A20" s="22"/>
      <c r="B20" s="22"/>
      <c r="C20" s="5" t="s">
        <v>280</v>
      </c>
      <c r="D20" s="17" t="s">
        <v>174</v>
      </c>
      <c r="E20" s="17" t="s">
        <v>82</v>
      </c>
      <c r="F20" s="17" t="s">
        <v>281</v>
      </c>
      <c r="G20" s="3">
        <f>G$3</f>
        <v>6000</v>
      </c>
      <c r="H20" s="3">
        <f t="shared" si="0"/>
        <v>36000</v>
      </c>
    </row>
    <row r="21" ht="15" spans="1:8">
      <c r="A21" s="22"/>
      <c r="B21" s="22"/>
      <c r="C21" s="5" t="s">
        <v>282</v>
      </c>
      <c r="D21" s="17" t="s">
        <v>15</v>
      </c>
      <c r="E21" s="17" t="s">
        <v>355</v>
      </c>
      <c r="F21" s="17" t="s">
        <v>281</v>
      </c>
      <c r="G21" s="3">
        <f>G$5</f>
        <v>35</v>
      </c>
      <c r="H21" s="3">
        <f t="shared" si="0"/>
        <v>6300</v>
      </c>
    </row>
    <row r="22" ht="15" spans="1:8">
      <c r="A22" s="22"/>
      <c r="B22" s="22"/>
      <c r="C22" s="5" t="s">
        <v>288</v>
      </c>
      <c r="D22" s="17" t="s">
        <v>182</v>
      </c>
      <c r="E22" s="17" t="s">
        <v>317</v>
      </c>
      <c r="F22" s="17" t="s">
        <v>170</v>
      </c>
      <c r="G22" s="3">
        <f>G$6</f>
        <v>479.84</v>
      </c>
      <c r="H22" s="3">
        <f t="shared" si="0"/>
        <v>34548.48</v>
      </c>
    </row>
    <row r="23" ht="15" spans="1:8">
      <c r="A23" s="22"/>
      <c r="B23" s="22"/>
      <c r="C23" s="5" t="s">
        <v>311</v>
      </c>
      <c r="D23" s="17" t="s">
        <v>179</v>
      </c>
      <c r="E23" s="17" t="s">
        <v>317</v>
      </c>
      <c r="F23" s="17" t="s">
        <v>170</v>
      </c>
      <c r="G23" s="3">
        <f>G$7</f>
        <v>60</v>
      </c>
      <c r="H23" s="3">
        <f t="shared" si="0"/>
        <v>4320</v>
      </c>
    </row>
    <row r="24" ht="15" spans="1:8">
      <c r="A24" s="22"/>
      <c r="B24" s="22"/>
      <c r="C24" s="5" t="s">
        <v>290</v>
      </c>
      <c r="D24" s="17" t="s">
        <v>179</v>
      </c>
      <c r="E24" s="17" t="s">
        <v>317</v>
      </c>
      <c r="F24" s="17" t="s">
        <v>170</v>
      </c>
      <c r="G24" s="3">
        <f>G$8</f>
        <v>60</v>
      </c>
      <c r="H24" s="3">
        <f t="shared" si="0"/>
        <v>4320</v>
      </c>
    </row>
    <row r="25" ht="15" spans="1:8">
      <c r="A25" s="22"/>
      <c r="B25" s="22"/>
      <c r="C25" s="5" t="s">
        <v>291</v>
      </c>
      <c r="D25" s="17" t="s">
        <v>179</v>
      </c>
      <c r="E25" s="17" t="s">
        <v>313</v>
      </c>
      <c r="F25" s="17" t="s">
        <v>170</v>
      </c>
      <c r="G25" s="3">
        <f>G$9</f>
        <v>185</v>
      </c>
      <c r="H25" s="3">
        <f t="shared" si="0"/>
        <v>2220</v>
      </c>
    </row>
    <row r="26" ht="15" spans="1:8">
      <c r="A26" s="22"/>
      <c r="B26" s="22"/>
      <c r="C26" s="5" t="s">
        <v>292</v>
      </c>
      <c r="D26" s="17" t="s">
        <v>179</v>
      </c>
      <c r="E26" s="17" t="s">
        <v>317</v>
      </c>
      <c r="F26" s="17" t="s">
        <v>170</v>
      </c>
      <c r="G26" s="3">
        <f>G$10</f>
        <v>10</v>
      </c>
      <c r="H26" s="3">
        <f t="shared" si="0"/>
        <v>720</v>
      </c>
    </row>
    <row r="27" ht="15" spans="1:8">
      <c r="A27" s="17" t="s">
        <v>78</v>
      </c>
      <c r="B27" s="17" t="s">
        <v>356</v>
      </c>
      <c r="C27" s="5" t="s">
        <v>280</v>
      </c>
      <c r="D27" s="17" t="s">
        <v>174</v>
      </c>
      <c r="E27" s="17" t="s">
        <v>84</v>
      </c>
      <c r="F27" s="17" t="s">
        <v>170</v>
      </c>
      <c r="G27" s="3">
        <f>G$3</f>
        <v>6000</v>
      </c>
      <c r="H27" s="3">
        <f t="shared" si="0"/>
        <v>42000</v>
      </c>
    </row>
    <row r="28" ht="15" spans="1:8">
      <c r="A28" s="22"/>
      <c r="B28" s="22"/>
      <c r="C28" s="5" t="s">
        <v>280</v>
      </c>
      <c r="D28" s="17" t="s">
        <v>174</v>
      </c>
      <c r="E28" s="17" t="s">
        <v>80</v>
      </c>
      <c r="F28" s="17" t="s">
        <v>281</v>
      </c>
      <c r="G28" s="3">
        <f>G$3</f>
        <v>6000</v>
      </c>
      <c r="H28" s="3">
        <f t="shared" si="0"/>
        <v>30000</v>
      </c>
    </row>
    <row r="29" ht="15" spans="1:8">
      <c r="A29" s="22"/>
      <c r="B29" s="22"/>
      <c r="C29" s="5" t="s">
        <v>282</v>
      </c>
      <c r="D29" s="17" t="s">
        <v>15</v>
      </c>
      <c r="E29" s="17" t="s">
        <v>351</v>
      </c>
      <c r="F29" s="17" t="s">
        <v>281</v>
      </c>
      <c r="G29" s="3">
        <f>G$5</f>
        <v>35</v>
      </c>
      <c r="H29" s="3">
        <f t="shared" si="0"/>
        <v>5250</v>
      </c>
    </row>
    <row r="30" ht="15" spans="1:8">
      <c r="A30" s="22"/>
      <c r="B30" s="22"/>
      <c r="C30" s="5" t="s">
        <v>278</v>
      </c>
      <c r="D30" s="17" t="s">
        <v>182</v>
      </c>
      <c r="E30" s="17" t="s">
        <v>317</v>
      </c>
      <c r="F30" s="17" t="s">
        <v>170</v>
      </c>
      <c r="G30" s="3">
        <f>G$6</f>
        <v>479.84</v>
      </c>
      <c r="H30" s="3">
        <f t="shared" si="0"/>
        <v>34548.48</v>
      </c>
    </row>
    <row r="31" ht="15" spans="1:8">
      <c r="A31" s="22"/>
      <c r="B31" s="22"/>
      <c r="C31" s="5" t="s">
        <v>311</v>
      </c>
      <c r="D31" s="17" t="s">
        <v>179</v>
      </c>
      <c r="E31" s="17" t="s">
        <v>317</v>
      </c>
      <c r="F31" s="17" t="s">
        <v>170</v>
      </c>
      <c r="G31" s="3">
        <f>G$7</f>
        <v>60</v>
      </c>
      <c r="H31" s="3">
        <f t="shared" si="0"/>
        <v>4320</v>
      </c>
    </row>
    <row r="32" ht="15" spans="1:8">
      <c r="A32" s="22"/>
      <c r="B32" s="22"/>
      <c r="C32" s="5" t="s">
        <v>290</v>
      </c>
      <c r="D32" s="17" t="s">
        <v>179</v>
      </c>
      <c r="E32" s="17" t="s">
        <v>317</v>
      </c>
      <c r="F32" s="17" t="s">
        <v>170</v>
      </c>
      <c r="G32" s="3">
        <f>G$8</f>
        <v>60</v>
      </c>
      <c r="H32" s="3">
        <f t="shared" si="0"/>
        <v>4320</v>
      </c>
    </row>
    <row r="33" ht="15" spans="1:8">
      <c r="A33" s="22"/>
      <c r="B33" s="22"/>
      <c r="C33" s="5" t="s">
        <v>291</v>
      </c>
      <c r="D33" s="17" t="s">
        <v>179</v>
      </c>
      <c r="E33" s="17" t="s">
        <v>313</v>
      </c>
      <c r="F33" s="17" t="s">
        <v>170</v>
      </c>
      <c r="G33" s="3">
        <f>G$9</f>
        <v>185</v>
      </c>
      <c r="H33" s="3">
        <f t="shared" si="0"/>
        <v>2220</v>
      </c>
    </row>
    <row r="34" ht="15" spans="1:8">
      <c r="A34" s="22"/>
      <c r="B34" s="22"/>
      <c r="C34" s="5" t="s">
        <v>292</v>
      </c>
      <c r="D34" s="17" t="s">
        <v>179</v>
      </c>
      <c r="E34" s="17" t="s">
        <v>317</v>
      </c>
      <c r="F34" s="17" t="s">
        <v>170</v>
      </c>
      <c r="G34" s="3">
        <f>G$10</f>
        <v>10</v>
      </c>
      <c r="H34" s="3">
        <f t="shared" si="0"/>
        <v>720</v>
      </c>
    </row>
    <row r="35" ht="15" spans="1:8">
      <c r="A35" s="17" t="s">
        <v>80</v>
      </c>
      <c r="B35" s="17" t="s">
        <v>357</v>
      </c>
      <c r="C35" s="5" t="s">
        <v>358</v>
      </c>
      <c r="D35" s="17" t="s">
        <v>15</v>
      </c>
      <c r="E35" s="17" t="s">
        <v>295</v>
      </c>
      <c r="F35" s="17" t="s">
        <v>170</v>
      </c>
      <c r="G35" s="3">
        <f>估算单价计算表!B16</f>
        <v>85</v>
      </c>
      <c r="H35" s="3">
        <f t="shared" si="0"/>
        <v>10200</v>
      </c>
    </row>
    <row r="36" ht="15" spans="1:8">
      <c r="A36" s="22"/>
      <c r="B36" s="22"/>
      <c r="C36" s="5" t="s">
        <v>278</v>
      </c>
      <c r="D36" s="17" t="s">
        <v>182</v>
      </c>
      <c r="E36" s="17" t="s">
        <v>317</v>
      </c>
      <c r="F36" s="17" t="s">
        <v>170</v>
      </c>
      <c r="G36" s="3">
        <f>G$6</f>
        <v>479.84</v>
      </c>
      <c r="H36" s="3">
        <f t="shared" si="0"/>
        <v>34548.48</v>
      </c>
    </row>
    <row r="37" ht="15" spans="1:8">
      <c r="A37" s="22"/>
      <c r="B37" s="22"/>
      <c r="C37" s="5" t="s">
        <v>311</v>
      </c>
      <c r="D37" s="17" t="s">
        <v>179</v>
      </c>
      <c r="E37" s="17" t="s">
        <v>317</v>
      </c>
      <c r="F37" s="17" t="s">
        <v>170</v>
      </c>
      <c r="G37" s="3">
        <f>G$7</f>
        <v>60</v>
      </c>
      <c r="H37" s="3">
        <f t="shared" si="0"/>
        <v>4320</v>
      </c>
    </row>
    <row r="38" ht="15" spans="1:8">
      <c r="A38" s="22"/>
      <c r="B38" s="22"/>
      <c r="C38" s="5" t="s">
        <v>290</v>
      </c>
      <c r="D38" s="17" t="s">
        <v>179</v>
      </c>
      <c r="E38" s="17" t="s">
        <v>317</v>
      </c>
      <c r="F38" s="17" t="s">
        <v>170</v>
      </c>
      <c r="G38" s="3">
        <f>G$8</f>
        <v>60</v>
      </c>
      <c r="H38" s="3">
        <f t="shared" si="0"/>
        <v>4320</v>
      </c>
    </row>
    <row r="39" ht="15" spans="1:8">
      <c r="A39" s="17" t="s">
        <v>82</v>
      </c>
      <c r="B39" s="17" t="s">
        <v>359</v>
      </c>
      <c r="C39" s="5" t="s">
        <v>280</v>
      </c>
      <c r="D39" s="17" t="s">
        <v>174</v>
      </c>
      <c r="E39" s="17" t="s">
        <v>82</v>
      </c>
      <c r="F39" s="17" t="s">
        <v>170</v>
      </c>
      <c r="G39" s="3">
        <f>G$3</f>
        <v>6000</v>
      </c>
      <c r="H39" s="3">
        <f t="shared" si="0"/>
        <v>36000</v>
      </c>
    </row>
    <row r="40" ht="15" spans="1:8">
      <c r="A40" s="22"/>
      <c r="B40" s="22"/>
      <c r="C40" s="5" t="s">
        <v>280</v>
      </c>
      <c r="D40" s="17" t="s">
        <v>174</v>
      </c>
      <c r="E40" s="17" t="s">
        <v>82</v>
      </c>
      <c r="F40" s="17" t="s">
        <v>360</v>
      </c>
      <c r="G40" s="3">
        <f>G$3</f>
        <v>6000</v>
      </c>
      <c r="H40" s="3">
        <f t="shared" si="0"/>
        <v>36000</v>
      </c>
    </row>
    <row r="41" ht="15" spans="1:8">
      <c r="A41" s="22"/>
      <c r="B41" s="22"/>
      <c r="C41" s="5" t="s">
        <v>282</v>
      </c>
      <c r="D41" s="17" t="s">
        <v>15</v>
      </c>
      <c r="E41" s="17" t="s">
        <v>355</v>
      </c>
      <c r="F41" s="17" t="s">
        <v>281</v>
      </c>
      <c r="G41" s="3">
        <f>G$5</f>
        <v>35</v>
      </c>
      <c r="H41" s="3">
        <f t="shared" si="0"/>
        <v>6300</v>
      </c>
    </row>
    <row r="42" ht="15" spans="1:8">
      <c r="A42" s="22"/>
      <c r="B42" s="22"/>
      <c r="C42" s="5" t="s">
        <v>288</v>
      </c>
      <c r="D42" s="17" t="s">
        <v>182</v>
      </c>
      <c r="E42" s="17" t="s">
        <v>317</v>
      </c>
      <c r="F42" s="17" t="s">
        <v>170</v>
      </c>
      <c r="G42" s="3">
        <f>G$6</f>
        <v>479.84</v>
      </c>
      <c r="H42" s="3">
        <f t="shared" si="0"/>
        <v>34548.48</v>
      </c>
    </row>
    <row r="43" ht="15" spans="1:8">
      <c r="A43" s="22"/>
      <c r="B43" s="22"/>
      <c r="C43" s="5" t="s">
        <v>311</v>
      </c>
      <c r="D43" s="17" t="s">
        <v>179</v>
      </c>
      <c r="E43" s="17" t="s">
        <v>317</v>
      </c>
      <c r="F43" s="17" t="s">
        <v>170</v>
      </c>
      <c r="G43" s="3">
        <f>G$7</f>
        <v>60</v>
      </c>
      <c r="H43" s="3">
        <f t="shared" si="0"/>
        <v>4320</v>
      </c>
    </row>
    <row r="44" ht="15" spans="1:8">
      <c r="A44" s="22"/>
      <c r="B44" s="22"/>
      <c r="C44" s="5" t="s">
        <v>290</v>
      </c>
      <c r="D44" s="17" t="s">
        <v>179</v>
      </c>
      <c r="E44" s="17" t="s">
        <v>317</v>
      </c>
      <c r="F44" s="17" t="s">
        <v>170</v>
      </c>
      <c r="G44" s="3">
        <f>G$8</f>
        <v>60</v>
      </c>
      <c r="H44" s="3">
        <f t="shared" si="0"/>
        <v>4320</v>
      </c>
    </row>
    <row r="45" ht="15" spans="1:8">
      <c r="A45" s="22"/>
      <c r="B45" s="22"/>
      <c r="C45" s="5" t="s">
        <v>291</v>
      </c>
      <c r="D45" s="17" t="s">
        <v>179</v>
      </c>
      <c r="E45" s="17" t="s">
        <v>313</v>
      </c>
      <c r="F45" s="17" t="s">
        <v>170</v>
      </c>
      <c r="G45" s="3">
        <f>G$9</f>
        <v>185</v>
      </c>
      <c r="H45" s="3">
        <f t="shared" si="0"/>
        <v>2220</v>
      </c>
    </row>
    <row r="46" ht="15" spans="1:8">
      <c r="A46" s="22"/>
      <c r="B46" s="22"/>
      <c r="C46" s="5" t="s">
        <v>292</v>
      </c>
      <c r="D46" s="17" t="s">
        <v>179</v>
      </c>
      <c r="E46" s="17" t="s">
        <v>317</v>
      </c>
      <c r="F46" s="17" t="s">
        <v>170</v>
      </c>
      <c r="G46" s="3">
        <f>G$10</f>
        <v>10</v>
      </c>
      <c r="H46" s="3">
        <f t="shared" si="0"/>
        <v>720</v>
      </c>
    </row>
    <row r="47" ht="15" spans="1:8">
      <c r="A47" s="17" t="s">
        <v>84</v>
      </c>
      <c r="B47" s="17" t="s">
        <v>361</v>
      </c>
      <c r="C47" s="5" t="s">
        <v>358</v>
      </c>
      <c r="D47" s="17" t="s">
        <v>15</v>
      </c>
      <c r="E47" s="17" t="s">
        <v>250</v>
      </c>
      <c r="F47" s="17" t="s">
        <v>170</v>
      </c>
      <c r="G47" s="3">
        <f>G35</f>
        <v>85</v>
      </c>
      <c r="H47" s="3">
        <f t="shared" si="0"/>
        <v>850</v>
      </c>
    </row>
    <row r="48" ht="15" spans="1:8">
      <c r="A48" s="22"/>
      <c r="B48" s="22"/>
      <c r="C48" s="5" t="s">
        <v>288</v>
      </c>
      <c r="D48" s="17" t="s">
        <v>182</v>
      </c>
      <c r="E48" s="17" t="s">
        <v>324</v>
      </c>
      <c r="F48" s="17" t="s">
        <v>170</v>
      </c>
      <c r="G48" s="3">
        <f>G$6</f>
        <v>479.84</v>
      </c>
      <c r="H48" s="3">
        <f t="shared" si="0"/>
        <v>28790.4</v>
      </c>
    </row>
    <row r="49" ht="15" spans="1:8">
      <c r="A49" s="22"/>
      <c r="B49" s="22"/>
      <c r="C49" s="5" t="s">
        <v>311</v>
      </c>
      <c r="D49" s="17" t="s">
        <v>179</v>
      </c>
      <c r="E49" s="17" t="s">
        <v>324</v>
      </c>
      <c r="F49" s="17" t="s">
        <v>170</v>
      </c>
      <c r="G49" s="3">
        <f>G$7</f>
        <v>60</v>
      </c>
      <c r="H49" s="3">
        <f t="shared" si="0"/>
        <v>3600</v>
      </c>
    </row>
    <row r="50" ht="15" spans="1:8">
      <c r="A50" s="22"/>
      <c r="B50" s="22"/>
      <c r="C50" s="5" t="s">
        <v>290</v>
      </c>
      <c r="D50" s="17" t="s">
        <v>179</v>
      </c>
      <c r="E50" s="17" t="s">
        <v>324</v>
      </c>
      <c r="F50" s="17" t="s">
        <v>170</v>
      </c>
      <c r="G50" s="3">
        <f>G$8</f>
        <v>60</v>
      </c>
      <c r="H50" s="3">
        <f t="shared" si="0"/>
        <v>3600</v>
      </c>
    </row>
    <row r="51" ht="15" spans="1:8">
      <c r="A51" s="17" t="s">
        <v>185</v>
      </c>
      <c r="B51" s="17" t="s">
        <v>362</v>
      </c>
      <c r="C51" s="5" t="s">
        <v>358</v>
      </c>
      <c r="D51" s="17" t="s">
        <v>15</v>
      </c>
      <c r="E51" s="17" t="s">
        <v>250</v>
      </c>
      <c r="F51" s="17" t="s">
        <v>170</v>
      </c>
      <c r="G51" s="3">
        <f>G47</f>
        <v>85</v>
      </c>
      <c r="H51" s="3">
        <f t="shared" si="0"/>
        <v>850</v>
      </c>
    </row>
    <row r="52" ht="15" spans="1:8">
      <c r="A52" s="22"/>
      <c r="B52" s="22"/>
      <c r="C52" s="5" t="s">
        <v>278</v>
      </c>
      <c r="D52" s="17" t="s">
        <v>182</v>
      </c>
      <c r="E52" s="17" t="s">
        <v>324</v>
      </c>
      <c r="F52" s="17" t="s">
        <v>170</v>
      </c>
      <c r="G52" s="3">
        <f>G$6</f>
        <v>479.84</v>
      </c>
      <c r="H52" s="3">
        <f t="shared" si="0"/>
        <v>28790.4</v>
      </c>
    </row>
    <row r="53" ht="15" spans="1:8">
      <c r="A53" s="22"/>
      <c r="B53" s="22"/>
      <c r="C53" s="5" t="s">
        <v>311</v>
      </c>
      <c r="D53" s="17" t="s">
        <v>179</v>
      </c>
      <c r="E53" s="17" t="s">
        <v>324</v>
      </c>
      <c r="F53" s="17" t="s">
        <v>170</v>
      </c>
      <c r="G53" s="3">
        <f>G$7</f>
        <v>60</v>
      </c>
      <c r="H53" s="3">
        <f t="shared" si="0"/>
        <v>3600</v>
      </c>
    </row>
    <row r="54" ht="15" spans="1:8">
      <c r="A54" s="22"/>
      <c r="B54" s="22"/>
      <c r="C54" s="5" t="s">
        <v>290</v>
      </c>
      <c r="D54" s="17" t="s">
        <v>179</v>
      </c>
      <c r="E54" s="17" t="s">
        <v>324</v>
      </c>
      <c r="F54" s="17" t="s">
        <v>170</v>
      </c>
      <c r="G54" s="3">
        <f>G$8</f>
        <v>60</v>
      </c>
      <c r="H54" s="3">
        <f t="shared" si="0"/>
        <v>3600</v>
      </c>
    </row>
    <row r="55" ht="15" spans="1:8">
      <c r="A55" s="17" t="s">
        <v>231</v>
      </c>
      <c r="B55" s="17" t="s">
        <v>363</v>
      </c>
      <c r="C55" s="5" t="s">
        <v>358</v>
      </c>
      <c r="D55" s="17" t="s">
        <v>15</v>
      </c>
      <c r="E55" s="17" t="s">
        <v>295</v>
      </c>
      <c r="F55" s="17" t="s">
        <v>170</v>
      </c>
      <c r="G55" s="3">
        <f>G51</f>
        <v>85</v>
      </c>
      <c r="H55" s="3">
        <f t="shared" si="0"/>
        <v>10200</v>
      </c>
    </row>
    <row r="56" ht="15" spans="1:8">
      <c r="A56" s="17"/>
      <c r="B56" s="17"/>
      <c r="C56" s="5" t="s">
        <v>278</v>
      </c>
      <c r="D56" s="17" t="s">
        <v>182</v>
      </c>
      <c r="E56" s="17" t="s">
        <v>317</v>
      </c>
      <c r="F56" s="17" t="s">
        <v>170</v>
      </c>
      <c r="G56" s="3">
        <f>G$6</f>
        <v>479.84</v>
      </c>
      <c r="H56" s="3">
        <f t="shared" si="0"/>
        <v>34548.48</v>
      </c>
    </row>
    <row r="57" ht="15" spans="1:8">
      <c r="A57" s="17"/>
      <c r="B57" s="17"/>
      <c r="C57" s="5" t="s">
        <v>311</v>
      </c>
      <c r="D57" s="17" t="s">
        <v>179</v>
      </c>
      <c r="E57" s="17" t="s">
        <v>317</v>
      </c>
      <c r="F57" s="17" t="s">
        <v>170</v>
      </c>
      <c r="G57" s="3">
        <f>G$7</f>
        <v>60</v>
      </c>
      <c r="H57" s="3">
        <f t="shared" si="0"/>
        <v>4320</v>
      </c>
    </row>
    <row r="58" ht="15" spans="1:8">
      <c r="A58" s="17"/>
      <c r="B58" s="17"/>
      <c r="C58" s="5" t="s">
        <v>290</v>
      </c>
      <c r="D58" s="17" t="s">
        <v>179</v>
      </c>
      <c r="E58" s="17" t="s">
        <v>317</v>
      </c>
      <c r="F58" s="17" t="s">
        <v>170</v>
      </c>
      <c r="G58" s="3">
        <f>G$8</f>
        <v>60</v>
      </c>
      <c r="H58" s="3">
        <f t="shared" si="0"/>
        <v>4320</v>
      </c>
    </row>
    <row r="59" ht="15" spans="1:8">
      <c r="A59" s="17" t="s">
        <v>250</v>
      </c>
      <c r="B59" s="17" t="s">
        <v>364</v>
      </c>
      <c r="C59" s="5" t="s">
        <v>280</v>
      </c>
      <c r="D59" s="17" t="s">
        <v>174</v>
      </c>
      <c r="E59" s="17" t="s">
        <v>82</v>
      </c>
      <c r="F59" s="17" t="s">
        <v>170</v>
      </c>
      <c r="G59" s="3">
        <f>G$3</f>
        <v>6000</v>
      </c>
      <c r="H59" s="3">
        <f t="shared" si="0"/>
        <v>36000</v>
      </c>
    </row>
    <row r="60" ht="15" spans="1:8">
      <c r="A60" s="22"/>
      <c r="B60" s="22"/>
      <c r="C60" s="5" t="s">
        <v>280</v>
      </c>
      <c r="D60" s="17" t="s">
        <v>174</v>
      </c>
      <c r="E60" s="17" t="s">
        <v>78</v>
      </c>
      <c r="F60" s="17" t="s">
        <v>281</v>
      </c>
      <c r="G60" s="3">
        <f>G$3</f>
        <v>6000</v>
      </c>
      <c r="H60" s="3">
        <f t="shared" si="0"/>
        <v>24000</v>
      </c>
    </row>
    <row r="61" ht="15" spans="1:8">
      <c r="A61" s="22"/>
      <c r="B61" s="22"/>
      <c r="C61" s="5" t="s">
        <v>282</v>
      </c>
      <c r="D61" s="17" t="s">
        <v>15</v>
      </c>
      <c r="E61" s="17" t="s">
        <v>295</v>
      </c>
      <c r="F61" s="17" t="s">
        <v>281</v>
      </c>
      <c r="G61" s="3">
        <f>G$5</f>
        <v>35</v>
      </c>
      <c r="H61" s="3">
        <f t="shared" si="0"/>
        <v>4200</v>
      </c>
    </row>
    <row r="62" ht="15" spans="1:8">
      <c r="A62" s="22"/>
      <c r="B62" s="22"/>
      <c r="C62" s="5" t="s">
        <v>278</v>
      </c>
      <c r="D62" s="17" t="s">
        <v>182</v>
      </c>
      <c r="E62" s="17" t="s">
        <v>305</v>
      </c>
      <c r="F62" s="17" t="s">
        <v>170</v>
      </c>
      <c r="G62" s="3">
        <f>G$6</f>
        <v>479.84</v>
      </c>
      <c r="H62" s="3">
        <f t="shared" si="0"/>
        <v>26871.04</v>
      </c>
    </row>
    <row r="63" ht="15" spans="1:8">
      <c r="A63" s="22"/>
      <c r="B63" s="22"/>
      <c r="C63" s="5" t="s">
        <v>311</v>
      </c>
      <c r="D63" s="17" t="s">
        <v>179</v>
      </c>
      <c r="E63" s="17" t="s">
        <v>305</v>
      </c>
      <c r="F63" s="17" t="s">
        <v>170</v>
      </c>
      <c r="G63" s="3">
        <f>G$7</f>
        <v>60</v>
      </c>
      <c r="H63" s="3">
        <f t="shared" si="0"/>
        <v>3360</v>
      </c>
    </row>
    <row r="64" ht="15" spans="1:8">
      <c r="A64" s="22"/>
      <c r="B64" s="22"/>
      <c r="C64" s="5" t="s">
        <v>290</v>
      </c>
      <c r="D64" s="17" t="s">
        <v>179</v>
      </c>
      <c r="E64" s="17" t="s">
        <v>305</v>
      </c>
      <c r="F64" s="17" t="s">
        <v>170</v>
      </c>
      <c r="G64" s="3">
        <f>G$8</f>
        <v>60</v>
      </c>
      <c r="H64" s="3">
        <f t="shared" si="0"/>
        <v>3360</v>
      </c>
    </row>
    <row r="65" ht="15" spans="1:8">
      <c r="A65" s="22"/>
      <c r="B65" s="22"/>
      <c r="C65" s="5" t="s">
        <v>291</v>
      </c>
      <c r="D65" s="17" t="s">
        <v>179</v>
      </c>
      <c r="E65" s="17" t="s">
        <v>185</v>
      </c>
      <c r="F65" s="17" t="s">
        <v>170</v>
      </c>
      <c r="G65" s="3">
        <f>G$9</f>
        <v>185</v>
      </c>
      <c r="H65" s="3">
        <f t="shared" si="0"/>
        <v>1480</v>
      </c>
    </row>
    <row r="66" ht="15" spans="1:8">
      <c r="A66" s="22"/>
      <c r="B66" s="22"/>
      <c r="C66" s="5" t="s">
        <v>292</v>
      </c>
      <c r="D66" s="17" t="s">
        <v>179</v>
      </c>
      <c r="E66" s="17" t="s">
        <v>306</v>
      </c>
      <c r="F66" s="17" t="s">
        <v>170</v>
      </c>
      <c r="G66" s="3">
        <f>G$10</f>
        <v>10</v>
      </c>
      <c r="H66" s="3">
        <f t="shared" si="0"/>
        <v>480</v>
      </c>
    </row>
    <row r="67" ht="15" spans="1:8">
      <c r="A67" s="17" t="s">
        <v>304</v>
      </c>
      <c r="B67" s="17" t="s">
        <v>365</v>
      </c>
      <c r="C67" s="5" t="s">
        <v>280</v>
      </c>
      <c r="D67" s="17" t="s">
        <v>174</v>
      </c>
      <c r="E67" s="17" t="s">
        <v>84</v>
      </c>
      <c r="F67" s="17" t="s">
        <v>170</v>
      </c>
      <c r="G67" s="3">
        <f>G$3</f>
        <v>6000</v>
      </c>
      <c r="H67" s="3">
        <f t="shared" si="0"/>
        <v>42000</v>
      </c>
    </row>
    <row r="68" ht="15" spans="1:8">
      <c r="A68" s="22"/>
      <c r="B68" s="22"/>
      <c r="C68" s="5" t="s">
        <v>280</v>
      </c>
      <c r="D68" s="17" t="s">
        <v>174</v>
      </c>
      <c r="E68" s="17" t="s">
        <v>80</v>
      </c>
      <c r="F68" s="17" t="s">
        <v>281</v>
      </c>
      <c r="G68" s="3">
        <f>G$3</f>
        <v>6000</v>
      </c>
      <c r="H68" s="3">
        <f t="shared" ref="H68:H131" si="1">G68*E68</f>
        <v>30000</v>
      </c>
    </row>
    <row r="69" ht="15" spans="1:8">
      <c r="A69" s="22"/>
      <c r="B69" s="22"/>
      <c r="C69" s="5" t="s">
        <v>282</v>
      </c>
      <c r="D69" s="17" t="s">
        <v>15</v>
      </c>
      <c r="E69" s="17" t="s">
        <v>351</v>
      </c>
      <c r="F69" s="17" t="s">
        <v>281</v>
      </c>
      <c r="G69" s="3">
        <f>G$5</f>
        <v>35</v>
      </c>
      <c r="H69" s="3">
        <f t="shared" si="1"/>
        <v>5250</v>
      </c>
    </row>
    <row r="70" ht="15" spans="1:8">
      <c r="A70" s="22"/>
      <c r="B70" s="22"/>
      <c r="C70" s="5" t="s">
        <v>278</v>
      </c>
      <c r="D70" s="17" t="s">
        <v>182</v>
      </c>
      <c r="E70" s="17" t="s">
        <v>317</v>
      </c>
      <c r="F70" s="17" t="s">
        <v>170</v>
      </c>
      <c r="G70" s="3">
        <f>G$6</f>
        <v>479.84</v>
      </c>
      <c r="H70" s="3">
        <f t="shared" si="1"/>
        <v>34548.48</v>
      </c>
    </row>
    <row r="71" ht="15" spans="1:8">
      <c r="A71" s="22"/>
      <c r="B71" s="22"/>
      <c r="C71" s="5" t="s">
        <v>311</v>
      </c>
      <c r="D71" s="17" t="s">
        <v>179</v>
      </c>
      <c r="E71" s="17" t="s">
        <v>317</v>
      </c>
      <c r="F71" s="17" t="s">
        <v>170</v>
      </c>
      <c r="G71" s="3">
        <f>G$7</f>
        <v>60</v>
      </c>
      <c r="H71" s="3">
        <f t="shared" si="1"/>
        <v>4320</v>
      </c>
    </row>
    <row r="72" ht="15" spans="1:8">
      <c r="A72" s="22"/>
      <c r="B72" s="22"/>
      <c r="C72" s="5" t="s">
        <v>290</v>
      </c>
      <c r="D72" s="17" t="s">
        <v>179</v>
      </c>
      <c r="E72" s="17" t="s">
        <v>317</v>
      </c>
      <c r="F72" s="17" t="s">
        <v>170</v>
      </c>
      <c r="G72" s="3">
        <f>G$8</f>
        <v>60</v>
      </c>
      <c r="H72" s="3">
        <f t="shared" si="1"/>
        <v>4320</v>
      </c>
    </row>
    <row r="73" ht="15" spans="1:8">
      <c r="A73" s="22"/>
      <c r="B73" s="22"/>
      <c r="C73" s="5" t="s">
        <v>291</v>
      </c>
      <c r="D73" s="17" t="s">
        <v>179</v>
      </c>
      <c r="E73" s="17" t="s">
        <v>250</v>
      </c>
      <c r="F73" s="17" t="s">
        <v>170</v>
      </c>
      <c r="G73" s="3">
        <f>G$9</f>
        <v>185</v>
      </c>
      <c r="H73" s="3">
        <f t="shared" si="1"/>
        <v>1850</v>
      </c>
    </row>
    <row r="74" ht="15" spans="1:8">
      <c r="A74" s="22"/>
      <c r="B74" s="22"/>
      <c r="C74" s="5" t="s">
        <v>292</v>
      </c>
      <c r="D74" s="17" t="s">
        <v>179</v>
      </c>
      <c r="E74" s="17" t="s">
        <v>324</v>
      </c>
      <c r="F74" s="17" t="s">
        <v>170</v>
      </c>
      <c r="G74" s="3">
        <f>G$10</f>
        <v>10</v>
      </c>
      <c r="H74" s="3">
        <f t="shared" si="1"/>
        <v>600</v>
      </c>
    </row>
    <row r="75" ht="15" spans="1:8">
      <c r="A75" s="17" t="s">
        <v>313</v>
      </c>
      <c r="B75" s="17" t="s">
        <v>366</v>
      </c>
      <c r="C75" s="5" t="s">
        <v>280</v>
      </c>
      <c r="D75" s="17" t="s">
        <v>174</v>
      </c>
      <c r="E75" s="17" t="s">
        <v>80</v>
      </c>
      <c r="F75" s="17" t="s">
        <v>170</v>
      </c>
      <c r="G75" s="3">
        <f>G$3</f>
        <v>6000</v>
      </c>
      <c r="H75" s="3">
        <f t="shared" si="1"/>
        <v>30000</v>
      </c>
    </row>
    <row r="76" ht="15" spans="1:8">
      <c r="A76" s="22"/>
      <c r="B76" s="22"/>
      <c r="C76" s="5" t="s">
        <v>280</v>
      </c>
      <c r="D76" s="17" t="s">
        <v>174</v>
      </c>
      <c r="E76" s="17" t="s">
        <v>80</v>
      </c>
      <c r="F76" s="17" t="s">
        <v>281</v>
      </c>
      <c r="G76" s="3">
        <f>G$3</f>
        <v>6000</v>
      </c>
      <c r="H76" s="3">
        <f t="shared" si="1"/>
        <v>30000</v>
      </c>
    </row>
    <row r="77" ht="15" spans="1:8">
      <c r="A77" s="22"/>
      <c r="B77" s="22"/>
      <c r="C77" s="5" t="s">
        <v>282</v>
      </c>
      <c r="D77" s="17" t="s">
        <v>15</v>
      </c>
      <c r="E77" s="17" t="s">
        <v>351</v>
      </c>
      <c r="F77" s="17" t="s">
        <v>281</v>
      </c>
      <c r="G77" s="3">
        <f>G$5</f>
        <v>35</v>
      </c>
      <c r="H77" s="3">
        <f t="shared" si="1"/>
        <v>5250</v>
      </c>
    </row>
    <row r="78" ht="15" spans="1:8">
      <c r="A78" s="22"/>
      <c r="B78" s="22"/>
      <c r="C78" s="5" t="s">
        <v>278</v>
      </c>
      <c r="D78" s="17" t="s">
        <v>182</v>
      </c>
      <c r="E78" s="17" t="s">
        <v>324</v>
      </c>
      <c r="F78" s="17" t="s">
        <v>170</v>
      </c>
      <c r="G78" s="3">
        <f>G$6</f>
        <v>479.84</v>
      </c>
      <c r="H78" s="3">
        <f t="shared" si="1"/>
        <v>28790.4</v>
      </c>
    </row>
    <row r="79" ht="15" spans="1:8">
      <c r="A79" s="22"/>
      <c r="B79" s="22"/>
      <c r="C79" s="5" t="s">
        <v>311</v>
      </c>
      <c r="D79" s="17" t="s">
        <v>179</v>
      </c>
      <c r="E79" s="17" t="s">
        <v>324</v>
      </c>
      <c r="F79" s="17" t="s">
        <v>170</v>
      </c>
      <c r="G79" s="3">
        <f>G$7</f>
        <v>60</v>
      </c>
      <c r="H79" s="3">
        <f t="shared" si="1"/>
        <v>3600</v>
      </c>
    </row>
    <row r="80" ht="15" spans="1:8">
      <c r="A80" s="22"/>
      <c r="B80" s="22"/>
      <c r="C80" s="5" t="s">
        <v>290</v>
      </c>
      <c r="D80" s="17" t="s">
        <v>179</v>
      </c>
      <c r="E80" s="17" t="s">
        <v>324</v>
      </c>
      <c r="F80" s="17" t="s">
        <v>170</v>
      </c>
      <c r="G80" s="3">
        <f>G$8</f>
        <v>60</v>
      </c>
      <c r="H80" s="3">
        <f t="shared" si="1"/>
        <v>3600</v>
      </c>
    </row>
    <row r="81" ht="15" spans="1:8">
      <c r="A81" s="22"/>
      <c r="B81" s="22"/>
      <c r="C81" s="5" t="s">
        <v>291</v>
      </c>
      <c r="D81" s="17" t="s">
        <v>179</v>
      </c>
      <c r="E81" s="17" t="s">
        <v>250</v>
      </c>
      <c r="F81" s="17" t="s">
        <v>170</v>
      </c>
      <c r="G81" s="3">
        <f>G$9</f>
        <v>185</v>
      </c>
      <c r="H81" s="3">
        <f t="shared" si="1"/>
        <v>1850</v>
      </c>
    </row>
    <row r="82" ht="15" spans="1:8">
      <c r="A82" s="22"/>
      <c r="B82" s="22"/>
      <c r="C82" s="5" t="s">
        <v>292</v>
      </c>
      <c r="D82" s="17" t="s">
        <v>179</v>
      </c>
      <c r="E82" s="17" t="s">
        <v>324</v>
      </c>
      <c r="F82" s="17" t="s">
        <v>170</v>
      </c>
      <c r="G82" s="3">
        <f>G$10</f>
        <v>10</v>
      </c>
      <c r="H82" s="3">
        <f t="shared" si="1"/>
        <v>600</v>
      </c>
    </row>
    <row r="83" ht="15" spans="1:8">
      <c r="A83" s="17" t="s">
        <v>329</v>
      </c>
      <c r="B83" s="17" t="s">
        <v>367</v>
      </c>
      <c r="C83" s="5" t="s">
        <v>280</v>
      </c>
      <c r="D83" s="17" t="s">
        <v>174</v>
      </c>
      <c r="E83" s="17" t="s">
        <v>80</v>
      </c>
      <c r="F83" s="17" t="s">
        <v>170</v>
      </c>
      <c r="G83" s="3">
        <f>G$3</f>
        <v>6000</v>
      </c>
      <c r="H83" s="3">
        <f t="shared" si="1"/>
        <v>30000</v>
      </c>
    </row>
    <row r="84" ht="15" spans="1:8">
      <c r="A84" s="22"/>
      <c r="B84" s="22"/>
      <c r="C84" s="5" t="s">
        <v>280</v>
      </c>
      <c r="D84" s="17" t="s">
        <v>174</v>
      </c>
      <c r="E84" s="17" t="s">
        <v>80</v>
      </c>
      <c r="F84" s="17" t="s">
        <v>281</v>
      </c>
      <c r="G84" s="3">
        <f>G$3</f>
        <v>6000</v>
      </c>
      <c r="H84" s="3">
        <f t="shared" si="1"/>
        <v>30000</v>
      </c>
    </row>
    <row r="85" ht="15" spans="1:8">
      <c r="A85" s="22"/>
      <c r="B85" s="22"/>
      <c r="C85" s="5" t="s">
        <v>282</v>
      </c>
      <c r="D85" s="17" t="s">
        <v>15</v>
      </c>
      <c r="E85" s="17" t="s">
        <v>351</v>
      </c>
      <c r="F85" s="17" t="s">
        <v>281</v>
      </c>
      <c r="G85" s="3">
        <f>G$5</f>
        <v>35</v>
      </c>
      <c r="H85" s="3">
        <f t="shared" si="1"/>
        <v>5250</v>
      </c>
    </row>
    <row r="86" ht="15" spans="1:8">
      <c r="A86" s="22"/>
      <c r="B86" s="22"/>
      <c r="C86" s="5" t="s">
        <v>278</v>
      </c>
      <c r="D86" s="17" t="s">
        <v>182</v>
      </c>
      <c r="E86" s="17" t="s">
        <v>324</v>
      </c>
      <c r="F86" s="17" t="s">
        <v>170</v>
      </c>
      <c r="G86" s="3">
        <f>G$6</f>
        <v>479.84</v>
      </c>
      <c r="H86" s="3">
        <f t="shared" si="1"/>
        <v>28790.4</v>
      </c>
    </row>
    <row r="87" ht="15" spans="1:8">
      <c r="A87" s="22"/>
      <c r="B87" s="22"/>
      <c r="C87" s="5" t="s">
        <v>311</v>
      </c>
      <c r="D87" s="17" t="s">
        <v>179</v>
      </c>
      <c r="E87" s="17" t="s">
        <v>324</v>
      </c>
      <c r="F87" s="17" t="s">
        <v>170</v>
      </c>
      <c r="G87" s="3">
        <f>G$7</f>
        <v>60</v>
      </c>
      <c r="H87" s="3">
        <f t="shared" si="1"/>
        <v>3600</v>
      </c>
    </row>
    <row r="88" ht="15" spans="1:8">
      <c r="A88" s="22"/>
      <c r="B88" s="22"/>
      <c r="C88" s="5" t="s">
        <v>290</v>
      </c>
      <c r="D88" s="17" t="s">
        <v>179</v>
      </c>
      <c r="E88" s="17" t="s">
        <v>324</v>
      </c>
      <c r="F88" s="17" t="s">
        <v>170</v>
      </c>
      <c r="G88" s="3">
        <f>G$8</f>
        <v>60</v>
      </c>
      <c r="H88" s="3">
        <f t="shared" si="1"/>
        <v>3600</v>
      </c>
    </row>
    <row r="89" ht="15" spans="1:8">
      <c r="A89" s="22"/>
      <c r="B89" s="22"/>
      <c r="C89" s="5" t="s">
        <v>291</v>
      </c>
      <c r="D89" s="17" t="s">
        <v>179</v>
      </c>
      <c r="E89" s="17" t="s">
        <v>250</v>
      </c>
      <c r="F89" s="17" t="s">
        <v>170</v>
      </c>
      <c r="G89" s="3">
        <f>G$9</f>
        <v>185</v>
      </c>
      <c r="H89" s="3">
        <f t="shared" si="1"/>
        <v>1850</v>
      </c>
    </row>
    <row r="90" ht="15" spans="1:8">
      <c r="A90" s="22"/>
      <c r="B90" s="22"/>
      <c r="C90" s="5" t="s">
        <v>292</v>
      </c>
      <c r="D90" s="17" t="s">
        <v>179</v>
      </c>
      <c r="E90" s="17" t="s">
        <v>324</v>
      </c>
      <c r="F90" s="17" t="s">
        <v>170</v>
      </c>
      <c r="G90" s="3">
        <f>G$10</f>
        <v>10</v>
      </c>
      <c r="H90" s="3">
        <f t="shared" si="1"/>
        <v>600</v>
      </c>
    </row>
    <row r="91" ht="15" spans="1:8">
      <c r="A91" s="17" t="s">
        <v>268</v>
      </c>
      <c r="B91" s="17" t="s">
        <v>368</v>
      </c>
      <c r="C91" s="5" t="s">
        <v>280</v>
      </c>
      <c r="D91" s="17" t="s">
        <v>174</v>
      </c>
      <c r="E91" s="17" t="s">
        <v>82</v>
      </c>
      <c r="F91" s="17" t="s">
        <v>170</v>
      </c>
      <c r="G91" s="3">
        <f>G$3</f>
        <v>6000</v>
      </c>
      <c r="H91" s="3">
        <f t="shared" si="1"/>
        <v>36000</v>
      </c>
    </row>
    <row r="92" ht="15" spans="1:8">
      <c r="A92" s="17"/>
      <c r="B92" s="17"/>
      <c r="C92" s="5" t="s">
        <v>280</v>
      </c>
      <c r="D92" s="17" t="s">
        <v>174</v>
      </c>
      <c r="E92" s="17" t="s">
        <v>82</v>
      </c>
      <c r="F92" s="17" t="s">
        <v>281</v>
      </c>
      <c r="G92" s="3">
        <f>G$3</f>
        <v>6000</v>
      </c>
      <c r="H92" s="3">
        <f t="shared" si="1"/>
        <v>36000</v>
      </c>
    </row>
    <row r="93" ht="15" spans="1:8">
      <c r="A93" s="17"/>
      <c r="B93" s="17"/>
      <c r="C93" s="5" t="s">
        <v>282</v>
      </c>
      <c r="D93" s="17" t="s">
        <v>15</v>
      </c>
      <c r="E93" s="17" t="s">
        <v>355</v>
      </c>
      <c r="F93" s="17" t="s">
        <v>281</v>
      </c>
      <c r="G93" s="3">
        <f>G$5</f>
        <v>35</v>
      </c>
      <c r="H93" s="3">
        <f t="shared" si="1"/>
        <v>6300</v>
      </c>
    </row>
    <row r="94" ht="15" spans="1:8">
      <c r="A94" s="17"/>
      <c r="B94" s="17"/>
      <c r="C94" s="5" t="s">
        <v>278</v>
      </c>
      <c r="D94" s="17" t="s">
        <v>182</v>
      </c>
      <c r="E94" s="17" t="s">
        <v>317</v>
      </c>
      <c r="F94" s="17" t="s">
        <v>170</v>
      </c>
      <c r="G94" s="3">
        <f>G$6</f>
        <v>479.84</v>
      </c>
      <c r="H94" s="3">
        <f t="shared" si="1"/>
        <v>34548.48</v>
      </c>
    </row>
    <row r="95" ht="15" spans="1:8">
      <c r="A95" s="17"/>
      <c r="B95" s="17"/>
      <c r="C95" s="5" t="s">
        <v>311</v>
      </c>
      <c r="D95" s="17" t="s">
        <v>179</v>
      </c>
      <c r="E95" s="17" t="s">
        <v>317</v>
      </c>
      <c r="F95" s="17" t="s">
        <v>170</v>
      </c>
      <c r="G95" s="3">
        <f>G$7</f>
        <v>60</v>
      </c>
      <c r="H95" s="3">
        <f t="shared" si="1"/>
        <v>4320</v>
      </c>
    </row>
    <row r="96" ht="15" spans="1:8">
      <c r="A96" s="17"/>
      <c r="B96" s="17"/>
      <c r="C96" s="5" t="s">
        <v>290</v>
      </c>
      <c r="D96" s="17" t="s">
        <v>179</v>
      </c>
      <c r="E96" s="17" t="s">
        <v>317</v>
      </c>
      <c r="F96" s="17" t="s">
        <v>170</v>
      </c>
      <c r="G96" s="3">
        <f>G$8</f>
        <v>60</v>
      </c>
      <c r="H96" s="3">
        <f t="shared" si="1"/>
        <v>4320</v>
      </c>
    </row>
    <row r="97" ht="15" spans="1:8">
      <c r="A97" s="17"/>
      <c r="B97" s="17"/>
      <c r="C97" s="5" t="s">
        <v>291</v>
      </c>
      <c r="D97" s="17" t="s">
        <v>179</v>
      </c>
      <c r="E97" s="17" t="s">
        <v>313</v>
      </c>
      <c r="F97" s="17" t="s">
        <v>170</v>
      </c>
      <c r="G97" s="3">
        <f>G$9</f>
        <v>185</v>
      </c>
      <c r="H97" s="3">
        <f t="shared" si="1"/>
        <v>2220</v>
      </c>
    </row>
    <row r="98" ht="15" spans="1:8">
      <c r="A98" s="17"/>
      <c r="B98" s="17"/>
      <c r="C98" s="5" t="s">
        <v>292</v>
      </c>
      <c r="D98" s="17" t="s">
        <v>179</v>
      </c>
      <c r="E98" s="17" t="s">
        <v>317</v>
      </c>
      <c r="F98" s="17" t="s">
        <v>170</v>
      </c>
      <c r="G98" s="3">
        <f>G$10</f>
        <v>10</v>
      </c>
      <c r="H98" s="3">
        <f t="shared" si="1"/>
        <v>720</v>
      </c>
    </row>
    <row r="99" ht="15" spans="1:8">
      <c r="A99" s="17" t="s">
        <v>255</v>
      </c>
      <c r="B99" s="17" t="s">
        <v>369</v>
      </c>
      <c r="C99" s="5" t="s">
        <v>280</v>
      </c>
      <c r="D99" s="17" t="s">
        <v>174</v>
      </c>
      <c r="E99" s="17" t="s">
        <v>76</v>
      </c>
      <c r="F99" s="17" t="s">
        <v>170</v>
      </c>
      <c r="G99" s="3">
        <f>G$3</f>
        <v>6000</v>
      </c>
      <c r="H99" s="3">
        <f t="shared" si="1"/>
        <v>18000</v>
      </c>
    </row>
    <row r="100" ht="15" spans="1:8">
      <c r="A100" s="22"/>
      <c r="B100" s="22"/>
      <c r="C100" s="5" t="s">
        <v>280</v>
      </c>
      <c r="D100" s="17" t="s">
        <v>174</v>
      </c>
      <c r="E100" s="17" t="s">
        <v>76</v>
      </c>
      <c r="F100" s="17" t="s">
        <v>281</v>
      </c>
      <c r="G100" s="3">
        <f>G$3</f>
        <v>6000</v>
      </c>
      <c r="H100" s="3">
        <f t="shared" si="1"/>
        <v>18000</v>
      </c>
    </row>
    <row r="101" ht="15" spans="1:8">
      <c r="A101" s="22"/>
      <c r="B101" s="22"/>
      <c r="C101" s="5" t="s">
        <v>282</v>
      </c>
      <c r="D101" s="17" t="s">
        <v>15</v>
      </c>
      <c r="E101" s="17" t="s">
        <v>370</v>
      </c>
      <c r="F101" s="17" t="s">
        <v>281</v>
      </c>
      <c r="G101" s="3">
        <f>G$5</f>
        <v>35</v>
      </c>
      <c r="H101" s="3">
        <f t="shared" si="1"/>
        <v>3150</v>
      </c>
    </row>
    <row r="102" ht="15" spans="1:8">
      <c r="A102" s="22"/>
      <c r="B102" s="22"/>
      <c r="C102" s="5" t="s">
        <v>288</v>
      </c>
      <c r="D102" s="17" t="s">
        <v>182</v>
      </c>
      <c r="E102" s="17" t="s">
        <v>264</v>
      </c>
      <c r="F102" s="17" t="s">
        <v>170</v>
      </c>
      <c r="G102" s="3">
        <f>G$6</f>
        <v>479.84</v>
      </c>
      <c r="H102" s="3">
        <f t="shared" si="1"/>
        <v>17274.24</v>
      </c>
    </row>
    <row r="103" ht="15" spans="1:8">
      <c r="A103" s="22"/>
      <c r="B103" s="22"/>
      <c r="C103" s="5" t="s">
        <v>311</v>
      </c>
      <c r="D103" s="17" t="s">
        <v>179</v>
      </c>
      <c r="E103" s="17" t="s">
        <v>264</v>
      </c>
      <c r="F103" s="17" t="s">
        <v>170</v>
      </c>
      <c r="G103" s="3">
        <f>G$7</f>
        <v>60</v>
      </c>
      <c r="H103" s="3">
        <f t="shared" si="1"/>
        <v>2160</v>
      </c>
    </row>
    <row r="104" ht="15" spans="1:8">
      <c r="A104" s="22"/>
      <c r="B104" s="22"/>
      <c r="C104" s="5" t="s">
        <v>290</v>
      </c>
      <c r="D104" s="17" t="s">
        <v>179</v>
      </c>
      <c r="E104" s="17" t="s">
        <v>264</v>
      </c>
      <c r="F104" s="17" t="s">
        <v>170</v>
      </c>
      <c r="G104" s="3">
        <f>G$8</f>
        <v>60</v>
      </c>
      <c r="H104" s="3">
        <f t="shared" si="1"/>
        <v>2160</v>
      </c>
    </row>
    <row r="105" ht="15" spans="1:8">
      <c r="A105" s="22"/>
      <c r="B105" s="22"/>
      <c r="C105" s="5" t="s">
        <v>291</v>
      </c>
      <c r="D105" s="17" t="s">
        <v>179</v>
      </c>
      <c r="E105" s="17" t="s">
        <v>82</v>
      </c>
      <c r="F105" s="17" t="s">
        <v>170</v>
      </c>
      <c r="G105" s="3">
        <f>G$9</f>
        <v>185</v>
      </c>
      <c r="H105" s="3">
        <f t="shared" si="1"/>
        <v>1110</v>
      </c>
    </row>
    <row r="106" ht="15" spans="1:8">
      <c r="A106" s="22"/>
      <c r="B106" s="22"/>
      <c r="C106" s="5" t="s">
        <v>292</v>
      </c>
      <c r="D106" s="17" t="s">
        <v>179</v>
      </c>
      <c r="E106" s="17" t="s">
        <v>264</v>
      </c>
      <c r="F106" s="17" t="s">
        <v>170</v>
      </c>
      <c r="G106" s="3">
        <f>G$10</f>
        <v>10</v>
      </c>
      <c r="H106" s="3">
        <f t="shared" si="1"/>
        <v>360</v>
      </c>
    </row>
    <row r="107" ht="15" spans="1:8">
      <c r="A107" s="17" t="s">
        <v>333</v>
      </c>
      <c r="B107" s="17" t="s">
        <v>371</v>
      </c>
      <c r="C107" s="5" t="s">
        <v>280</v>
      </c>
      <c r="D107" s="17" t="s">
        <v>174</v>
      </c>
      <c r="E107" s="17" t="s">
        <v>76</v>
      </c>
      <c r="F107" s="17" t="s">
        <v>170</v>
      </c>
      <c r="G107" s="3">
        <f>G$3</f>
        <v>6000</v>
      </c>
      <c r="H107" s="3">
        <f t="shared" si="1"/>
        <v>18000</v>
      </c>
    </row>
    <row r="108" ht="15" spans="1:8">
      <c r="A108" s="22"/>
      <c r="B108" s="22"/>
      <c r="C108" s="5" t="s">
        <v>280</v>
      </c>
      <c r="D108" s="17" t="s">
        <v>174</v>
      </c>
      <c r="E108" s="17" t="s">
        <v>76</v>
      </c>
      <c r="F108" s="17" t="s">
        <v>281</v>
      </c>
      <c r="G108" s="3">
        <f>G$3</f>
        <v>6000</v>
      </c>
      <c r="H108" s="3">
        <f t="shared" si="1"/>
        <v>18000</v>
      </c>
    </row>
    <row r="109" ht="15" spans="1:8">
      <c r="A109" s="22"/>
      <c r="B109" s="22"/>
      <c r="C109" s="5" t="s">
        <v>282</v>
      </c>
      <c r="D109" s="17" t="s">
        <v>15</v>
      </c>
      <c r="E109" s="17" t="s">
        <v>370</v>
      </c>
      <c r="F109" s="17" t="s">
        <v>281</v>
      </c>
      <c r="G109" s="3">
        <f>G$5</f>
        <v>35</v>
      </c>
      <c r="H109" s="3">
        <f t="shared" si="1"/>
        <v>3150</v>
      </c>
    </row>
    <row r="110" ht="15" spans="1:8">
      <c r="A110" s="22"/>
      <c r="B110" s="22"/>
      <c r="C110" s="5" t="s">
        <v>288</v>
      </c>
      <c r="D110" s="17" t="s">
        <v>182</v>
      </c>
      <c r="E110" s="17" t="s">
        <v>264</v>
      </c>
      <c r="F110" s="17" t="s">
        <v>170</v>
      </c>
      <c r="G110" s="3">
        <f>G$6</f>
        <v>479.84</v>
      </c>
      <c r="H110" s="3">
        <f t="shared" si="1"/>
        <v>17274.24</v>
      </c>
    </row>
    <row r="111" ht="15" spans="1:8">
      <c r="A111" s="22"/>
      <c r="B111" s="22"/>
      <c r="C111" s="5" t="s">
        <v>311</v>
      </c>
      <c r="D111" s="17" t="s">
        <v>179</v>
      </c>
      <c r="E111" s="17" t="s">
        <v>264</v>
      </c>
      <c r="F111" s="17" t="s">
        <v>170</v>
      </c>
      <c r="G111" s="3">
        <f>G$7</f>
        <v>60</v>
      </c>
      <c r="H111" s="3">
        <f t="shared" si="1"/>
        <v>2160</v>
      </c>
    </row>
    <row r="112" ht="15" spans="1:8">
      <c r="A112" s="22"/>
      <c r="B112" s="22"/>
      <c r="C112" s="5" t="s">
        <v>290</v>
      </c>
      <c r="D112" s="17" t="s">
        <v>179</v>
      </c>
      <c r="E112" s="17" t="s">
        <v>264</v>
      </c>
      <c r="F112" s="17" t="s">
        <v>170</v>
      </c>
      <c r="G112" s="3">
        <f>G$8</f>
        <v>60</v>
      </c>
      <c r="H112" s="3">
        <f t="shared" si="1"/>
        <v>2160</v>
      </c>
    </row>
    <row r="113" ht="15" spans="1:8">
      <c r="A113" s="22"/>
      <c r="B113" s="22"/>
      <c r="C113" s="5" t="s">
        <v>291</v>
      </c>
      <c r="D113" s="17" t="s">
        <v>179</v>
      </c>
      <c r="E113" s="17" t="s">
        <v>82</v>
      </c>
      <c r="F113" s="17" t="s">
        <v>170</v>
      </c>
      <c r="G113" s="3">
        <f>G$9</f>
        <v>185</v>
      </c>
      <c r="H113" s="3">
        <f t="shared" si="1"/>
        <v>1110</v>
      </c>
    </row>
    <row r="114" ht="15" spans="1:8">
      <c r="A114" s="22"/>
      <c r="B114" s="22"/>
      <c r="C114" s="5" t="s">
        <v>292</v>
      </c>
      <c r="D114" s="17" t="s">
        <v>179</v>
      </c>
      <c r="E114" s="17" t="s">
        <v>264</v>
      </c>
      <c r="F114" s="17" t="s">
        <v>170</v>
      </c>
      <c r="G114" s="3">
        <f>G$10</f>
        <v>10</v>
      </c>
      <c r="H114" s="3">
        <f t="shared" si="1"/>
        <v>360</v>
      </c>
    </row>
    <row r="115" ht="15" spans="1:8">
      <c r="A115" s="17" t="s">
        <v>194</v>
      </c>
      <c r="B115" s="17" t="s">
        <v>372</v>
      </c>
      <c r="C115" s="5" t="s">
        <v>280</v>
      </c>
      <c r="D115" s="17" t="s">
        <v>174</v>
      </c>
      <c r="E115" s="17" t="s">
        <v>76</v>
      </c>
      <c r="F115" s="17" t="s">
        <v>170</v>
      </c>
      <c r="G115" s="3">
        <f>G$3</f>
        <v>6000</v>
      </c>
      <c r="H115" s="3">
        <f t="shared" si="1"/>
        <v>18000</v>
      </c>
    </row>
    <row r="116" ht="15" spans="1:8">
      <c r="A116" s="22"/>
      <c r="B116" s="22"/>
      <c r="C116" s="5" t="s">
        <v>280</v>
      </c>
      <c r="D116" s="17" t="s">
        <v>174</v>
      </c>
      <c r="E116" s="17" t="s">
        <v>76</v>
      </c>
      <c r="F116" s="17" t="s">
        <v>281</v>
      </c>
      <c r="G116" s="3">
        <f>G$3</f>
        <v>6000</v>
      </c>
      <c r="H116" s="3">
        <f t="shared" si="1"/>
        <v>18000</v>
      </c>
    </row>
    <row r="117" ht="15" spans="1:8">
      <c r="A117" s="22"/>
      <c r="B117" s="22"/>
      <c r="C117" s="5" t="s">
        <v>282</v>
      </c>
      <c r="D117" s="17" t="s">
        <v>15</v>
      </c>
      <c r="E117" s="17" t="s">
        <v>370</v>
      </c>
      <c r="F117" s="17" t="s">
        <v>281</v>
      </c>
      <c r="G117" s="3">
        <f>G$5</f>
        <v>35</v>
      </c>
      <c r="H117" s="3">
        <f t="shared" si="1"/>
        <v>3150</v>
      </c>
    </row>
    <row r="118" ht="15" spans="1:8">
      <c r="A118" s="22"/>
      <c r="B118" s="22"/>
      <c r="C118" s="5" t="s">
        <v>278</v>
      </c>
      <c r="D118" s="17" t="s">
        <v>182</v>
      </c>
      <c r="E118" s="17" t="s">
        <v>264</v>
      </c>
      <c r="F118" s="17" t="s">
        <v>170</v>
      </c>
      <c r="G118" s="3">
        <f>G$6</f>
        <v>479.84</v>
      </c>
      <c r="H118" s="3">
        <f t="shared" si="1"/>
        <v>17274.24</v>
      </c>
    </row>
    <row r="119" ht="15" spans="1:8">
      <c r="A119" s="22"/>
      <c r="B119" s="22"/>
      <c r="C119" s="5" t="s">
        <v>311</v>
      </c>
      <c r="D119" s="17" t="s">
        <v>179</v>
      </c>
      <c r="E119" s="17" t="s">
        <v>264</v>
      </c>
      <c r="F119" s="17" t="s">
        <v>170</v>
      </c>
      <c r="G119" s="3">
        <f>G$7</f>
        <v>60</v>
      </c>
      <c r="H119" s="3">
        <f t="shared" si="1"/>
        <v>2160</v>
      </c>
    </row>
    <row r="120" ht="15" spans="1:8">
      <c r="A120" s="22"/>
      <c r="B120" s="22"/>
      <c r="C120" s="5" t="s">
        <v>290</v>
      </c>
      <c r="D120" s="17" t="s">
        <v>179</v>
      </c>
      <c r="E120" s="17" t="s">
        <v>264</v>
      </c>
      <c r="F120" s="17" t="s">
        <v>170</v>
      </c>
      <c r="G120" s="3">
        <f>G$8</f>
        <v>60</v>
      </c>
      <c r="H120" s="3">
        <f t="shared" si="1"/>
        <v>2160</v>
      </c>
    </row>
    <row r="121" ht="15" spans="1:8">
      <c r="A121" s="22"/>
      <c r="B121" s="22"/>
      <c r="C121" s="5" t="s">
        <v>291</v>
      </c>
      <c r="D121" s="17" t="s">
        <v>179</v>
      </c>
      <c r="E121" s="17" t="s">
        <v>82</v>
      </c>
      <c r="F121" s="17" t="s">
        <v>170</v>
      </c>
      <c r="G121" s="3">
        <f>G$9</f>
        <v>185</v>
      </c>
      <c r="H121" s="3">
        <f t="shared" si="1"/>
        <v>1110</v>
      </c>
    </row>
    <row r="122" ht="15" spans="1:8">
      <c r="A122" s="22"/>
      <c r="B122" s="22"/>
      <c r="C122" s="5" t="s">
        <v>292</v>
      </c>
      <c r="D122" s="17" t="s">
        <v>179</v>
      </c>
      <c r="E122" s="17" t="s">
        <v>264</v>
      </c>
      <c r="F122" s="17" t="s">
        <v>170</v>
      </c>
      <c r="G122" s="3">
        <f>G$10</f>
        <v>10</v>
      </c>
      <c r="H122" s="3">
        <f t="shared" si="1"/>
        <v>360</v>
      </c>
    </row>
    <row r="123" ht="15" spans="1:8">
      <c r="A123" s="17" t="s">
        <v>204</v>
      </c>
      <c r="B123" s="17" t="s">
        <v>373</v>
      </c>
      <c r="C123" s="5" t="s">
        <v>280</v>
      </c>
      <c r="D123" s="17" t="s">
        <v>174</v>
      </c>
      <c r="E123" s="17" t="s">
        <v>82</v>
      </c>
      <c r="F123" s="17" t="s">
        <v>170</v>
      </c>
      <c r="G123" s="3">
        <f>G$3</f>
        <v>6000</v>
      </c>
      <c r="H123" s="3">
        <f t="shared" si="1"/>
        <v>36000</v>
      </c>
    </row>
    <row r="124" ht="15" spans="1:8">
      <c r="A124" s="22"/>
      <c r="B124" s="22"/>
      <c r="C124" s="5" t="s">
        <v>280</v>
      </c>
      <c r="D124" s="17" t="s">
        <v>174</v>
      </c>
      <c r="E124" s="17" t="s">
        <v>82</v>
      </c>
      <c r="F124" s="17" t="s">
        <v>281</v>
      </c>
      <c r="G124" s="3">
        <f>G$3</f>
        <v>6000</v>
      </c>
      <c r="H124" s="3">
        <f t="shared" si="1"/>
        <v>36000</v>
      </c>
    </row>
    <row r="125" ht="15" spans="1:8">
      <c r="A125" s="22"/>
      <c r="B125" s="22"/>
      <c r="C125" s="5" t="s">
        <v>282</v>
      </c>
      <c r="D125" s="17" t="s">
        <v>15</v>
      </c>
      <c r="E125" s="17" t="s">
        <v>355</v>
      </c>
      <c r="F125" s="17" t="s">
        <v>281</v>
      </c>
      <c r="G125" s="3">
        <f>G$5</f>
        <v>35</v>
      </c>
      <c r="H125" s="3">
        <f t="shared" si="1"/>
        <v>6300</v>
      </c>
    </row>
    <row r="126" ht="15" spans="1:8">
      <c r="A126" s="22"/>
      <c r="B126" s="22"/>
      <c r="C126" s="5" t="s">
        <v>278</v>
      </c>
      <c r="D126" s="17" t="s">
        <v>182</v>
      </c>
      <c r="E126" s="17" t="s">
        <v>317</v>
      </c>
      <c r="F126" s="17" t="s">
        <v>170</v>
      </c>
      <c r="G126" s="3">
        <f>G$6</f>
        <v>479.84</v>
      </c>
      <c r="H126" s="3">
        <f t="shared" si="1"/>
        <v>34548.48</v>
      </c>
    </row>
    <row r="127" ht="15" spans="1:8">
      <c r="A127" s="22"/>
      <c r="B127" s="22"/>
      <c r="C127" s="5" t="s">
        <v>311</v>
      </c>
      <c r="D127" s="17" t="s">
        <v>179</v>
      </c>
      <c r="E127" s="17" t="s">
        <v>317</v>
      </c>
      <c r="F127" s="17" t="s">
        <v>170</v>
      </c>
      <c r="G127" s="3">
        <f>G$7</f>
        <v>60</v>
      </c>
      <c r="H127" s="3">
        <f t="shared" si="1"/>
        <v>4320</v>
      </c>
    </row>
    <row r="128" ht="15" spans="1:8">
      <c r="A128" s="22"/>
      <c r="B128" s="22"/>
      <c r="C128" s="5" t="s">
        <v>290</v>
      </c>
      <c r="D128" s="17" t="s">
        <v>179</v>
      </c>
      <c r="E128" s="17" t="s">
        <v>317</v>
      </c>
      <c r="F128" s="17" t="s">
        <v>170</v>
      </c>
      <c r="G128" s="3">
        <f>G$8</f>
        <v>60</v>
      </c>
      <c r="H128" s="3">
        <f t="shared" si="1"/>
        <v>4320</v>
      </c>
    </row>
    <row r="129" ht="15" spans="1:8">
      <c r="A129" s="22"/>
      <c r="B129" s="22"/>
      <c r="C129" s="5" t="s">
        <v>291</v>
      </c>
      <c r="D129" s="17" t="s">
        <v>179</v>
      </c>
      <c r="E129" s="17" t="s">
        <v>313</v>
      </c>
      <c r="F129" s="17" t="s">
        <v>170</v>
      </c>
      <c r="G129" s="3">
        <f>G$9</f>
        <v>185</v>
      </c>
      <c r="H129" s="3">
        <f t="shared" si="1"/>
        <v>2220</v>
      </c>
    </row>
    <row r="130" ht="15" spans="1:8">
      <c r="A130" s="22"/>
      <c r="B130" s="22"/>
      <c r="C130" s="5" t="s">
        <v>292</v>
      </c>
      <c r="D130" s="17" t="s">
        <v>179</v>
      </c>
      <c r="E130" s="17" t="s">
        <v>317</v>
      </c>
      <c r="F130" s="17" t="s">
        <v>170</v>
      </c>
      <c r="G130" s="3">
        <f>G$10</f>
        <v>10</v>
      </c>
      <c r="H130" s="3">
        <f t="shared" si="1"/>
        <v>720</v>
      </c>
    </row>
    <row r="131" ht="15" spans="1:8">
      <c r="A131" s="17" t="s">
        <v>341</v>
      </c>
      <c r="B131" s="17" t="s">
        <v>374</v>
      </c>
      <c r="C131" s="5" t="s">
        <v>280</v>
      </c>
      <c r="D131" s="17" t="s">
        <v>174</v>
      </c>
      <c r="E131" s="17" t="s">
        <v>80</v>
      </c>
      <c r="F131" s="17" t="s">
        <v>170</v>
      </c>
      <c r="G131" s="3">
        <f>G$3</f>
        <v>6000</v>
      </c>
      <c r="H131" s="3">
        <f t="shared" si="1"/>
        <v>30000</v>
      </c>
    </row>
    <row r="132" ht="15" spans="1:8">
      <c r="A132" s="17"/>
      <c r="B132" s="17"/>
      <c r="C132" s="5" t="s">
        <v>280</v>
      </c>
      <c r="D132" s="17" t="s">
        <v>174</v>
      </c>
      <c r="E132" s="17" t="s">
        <v>80</v>
      </c>
      <c r="F132" s="17" t="s">
        <v>281</v>
      </c>
      <c r="G132" s="3">
        <f>G$3</f>
        <v>6000</v>
      </c>
      <c r="H132" s="3">
        <f t="shared" ref="H132:H195" si="2">G132*E132</f>
        <v>30000</v>
      </c>
    </row>
    <row r="133" ht="15" spans="1:8">
      <c r="A133" s="17"/>
      <c r="B133" s="17"/>
      <c r="C133" s="5" t="s">
        <v>282</v>
      </c>
      <c r="D133" s="17" t="s">
        <v>15</v>
      </c>
      <c r="E133" s="17" t="s">
        <v>351</v>
      </c>
      <c r="F133" s="17" t="s">
        <v>281</v>
      </c>
      <c r="G133" s="3">
        <f>G$5</f>
        <v>35</v>
      </c>
      <c r="H133" s="3">
        <f t="shared" si="2"/>
        <v>5250</v>
      </c>
    </row>
    <row r="134" ht="15" spans="1:8">
      <c r="A134" s="17"/>
      <c r="B134" s="17"/>
      <c r="C134" s="5" t="s">
        <v>278</v>
      </c>
      <c r="D134" s="17" t="s">
        <v>182</v>
      </c>
      <c r="E134" s="17" t="s">
        <v>324</v>
      </c>
      <c r="F134" s="17" t="s">
        <v>170</v>
      </c>
      <c r="G134" s="3">
        <f>G$6</f>
        <v>479.84</v>
      </c>
      <c r="H134" s="3">
        <f t="shared" si="2"/>
        <v>28790.4</v>
      </c>
    </row>
    <row r="135" ht="15" spans="1:8">
      <c r="A135" s="17"/>
      <c r="B135" s="17"/>
      <c r="C135" s="5" t="s">
        <v>311</v>
      </c>
      <c r="D135" s="17" t="s">
        <v>179</v>
      </c>
      <c r="E135" s="17" t="s">
        <v>324</v>
      </c>
      <c r="F135" s="17" t="s">
        <v>170</v>
      </c>
      <c r="G135" s="3">
        <f>G$7</f>
        <v>60</v>
      </c>
      <c r="H135" s="3">
        <f t="shared" si="2"/>
        <v>3600</v>
      </c>
    </row>
    <row r="136" ht="15" spans="1:8">
      <c r="A136" s="17"/>
      <c r="B136" s="17"/>
      <c r="C136" s="5" t="s">
        <v>290</v>
      </c>
      <c r="D136" s="17" t="s">
        <v>179</v>
      </c>
      <c r="E136" s="17" t="s">
        <v>324</v>
      </c>
      <c r="F136" s="17" t="s">
        <v>170</v>
      </c>
      <c r="G136" s="3">
        <f>G$8</f>
        <v>60</v>
      </c>
      <c r="H136" s="3">
        <f t="shared" si="2"/>
        <v>3600</v>
      </c>
    </row>
    <row r="137" ht="15" spans="1:8">
      <c r="A137" s="17"/>
      <c r="B137" s="17"/>
      <c r="C137" s="5" t="s">
        <v>291</v>
      </c>
      <c r="D137" s="17" t="s">
        <v>179</v>
      </c>
      <c r="E137" s="17" t="s">
        <v>250</v>
      </c>
      <c r="F137" s="17" t="s">
        <v>170</v>
      </c>
      <c r="G137" s="3">
        <f>G$9</f>
        <v>185</v>
      </c>
      <c r="H137" s="3">
        <f t="shared" si="2"/>
        <v>1850</v>
      </c>
    </row>
    <row r="138" ht="15" spans="1:8">
      <c r="A138" s="17"/>
      <c r="B138" s="17"/>
      <c r="C138" s="5" t="s">
        <v>292</v>
      </c>
      <c r="D138" s="17" t="s">
        <v>179</v>
      </c>
      <c r="E138" s="17" t="s">
        <v>324</v>
      </c>
      <c r="F138" s="17" t="s">
        <v>170</v>
      </c>
      <c r="G138" s="3">
        <f>G$10</f>
        <v>10</v>
      </c>
      <c r="H138" s="3">
        <f t="shared" si="2"/>
        <v>600</v>
      </c>
    </row>
    <row r="139" ht="15" spans="1:8">
      <c r="A139" s="17" t="s">
        <v>344</v>
      </c>
      <c r="B139" s="17" t="s">
        <v>375</v>
      </c>
      <c r="C139" s="5" t="s">
        <v>280</v>
      </c>
      <c r="D139" s="17" t="s">
        <v>174</v>
      </c>
      <c r="E139" s="17" t="s">
        <v>80</v>
      </c>
      <c r="F139" s="17" t="s">
        <v>170</v>
      </c>
      <c r="G139" s="3">
        <f>G$3</f>
        <v>6000</v>
      </c>
      <c r="H139" s="3">
        <f t="shared" si="2"/>
        <v>30000</v>
      </c>
    </row>
    <row r="140" ht="15" spans="1:8">
      <c r="A140" s="22"/>
      <c r="B140" s="22"/>
      <c r="C140" s="5" t="s">
        <v>280</v>
      </c>
      <c r="D140" s="17" t="s">
        <v>174</v>
      </c>
      <c r="E140" s="17" t="s">
        <v>80</v>
      </c>
      <c r="F140" s="17" t="s">
        <v>281</v>
      </c>
      <c r="G140" s="3">
        <f>G$3</f>
        <v>6000</v>
      </c>
      <c r="H140" s="3">
        <f t="shared" si="2"/>
        <v>30000</v>
      </c>
    </row>
    <row r="141" ht="15" spans="1:8">
      <c r="A141" s="22"/>
      <c r="B141" s="22"/>
      <c r="C141" s="5" t="s">
        <v>282</v>
      </c>
      <c r="D141" s="17" t="s">
        <v>15</v>
      </c>
      <c r="E141" s="17" t="s">
        <v>351</v>
      </c>
      <c r="F141" s="17" t="s">
        <v>281</v>
      </c>
      <c r="G141" s="3">
        <f>G$5</f>
        <v>35</v>
      </c>
      <c r="H141" s="3">
        <f t="shared" si="2"/>
        <v>5250</v>
      </c>
    </row>
    <row r="142" ht="15" spans="1:8">
      <c r="A142" s="22"/>
      <c r="B142" s="22"/>
      <c r="C142" s="5" t="s">
        <v>288</v>
      </c>
      <c r="D142" s="17" t="s">
        <v>182</v>
      </c>
      <c r="E142" s="17" t="s">
        <v>324</v>
      </c>
      <c r="F142" s="17" t="s">
        <v>170</v>
      </c>
      <c r="G142" s="3">
        <f>G$6</f>
        <v>479.84</v>
      </c>
      <c r="H142" s="3">
        <f t="shared" si="2"/>
        <v>28790.4</v>
      </c>
    </row>
    <row r="143" ht="15" spans="1:8">
      <c r="A143" s="22"/>
      <c r="B143" s="22"/>
      <c r="C143" s="5" t="s">
        <v>311</v>
      </c>
      <c r="D143" s="17" t="s">
        <v>179</v>
      </c>
      <c r="E143" s="17" t="s">
        <v>324</v>
      </c>
      <c r="F143" s="17" t="s">
        <v>170</v>
      </c>
      <c r="G143" s="3">
        <f>G$7</f>
        <v>60</v>
      </c>
      <c r="H143" s="3">
        <f t="shared" si="2"/>
        <v>3600</v>
      </c>
    </row>
    <row r="144" ht="15" spans="1:8">
      <c r="A144" s="22"/>
      <c r="B144" s="22"/>
      <c r="C144" s="5" t="s">
        <v>290</v>
      </c>
      <c r="D144" s="17" t="s">
        <v>179</v>
      </c>
      <c r="E144" s="17" t="s">
        <v>324</v>
      </c>
      <c r="F144" s="17" t="s">
        <v>170</v>
      </c>
      <c r="G144" s="3">
        <f>G$8</f>
        <v>60</v>
      </c>
      <c r="H144" s="3">
        <f t="shared" si="2"/>
        <v>3600</v>
      </c>
    </row>
    <row r="145" ht="15" spans="1:8">
      <c r="A145" s="22"/>
      <c r="B145" s="22"/>
      <c r="C145" s="5" t="s">
        <v>291</v>
      </c>
      <c r="D145" s="17" t="s">
        <v>179</v>
      </c>
      <c r="E145" s="17" t="s">
        <v>250</v>
      </c>
      <c r="F145" s="17" t="s">
        <v>170</v>
      </c>
      <c r="G145" s="3">
        <f>G$9</f>
        <v>185</v>
      </c>
      <c r="H145" s="3">
        <f t="shared" si="2"/>
        <v>1850</v>
      </c>
    </row>
    <row r="146" ht="15" spans="1:8">
      <c r="A146" s="22"/>
      <c r="B146" s="22"/>
      <c r="C146" s="5" t="s">
        <v>292</v>
      </c>
      <c r="D146" s="17" t="s">
        <v>179</v>
      </c>
      <c r="E146" s="17" t="s">
        <v>324</v>
      </c>
      <c r="F146" s="17" t="s">
        <v>170</v>
      </c>
      <c r="G146" s="3">
        <f>G$10</f>
        <v>10</v>
      </c>
      <c r="H146" s="3">
        <f t="shared" si="2"/>
        <v>600</v>
      </c>
    </row>
    <row r="147" ht="15" spans="1:8">
      <c r="A147" s="17" t="s">
        <v>208</v>
      </c>
      <c r="B147" s="17" t="s">
        <v>376</v>
      </c>
      <c r="C147" s="5" t="s">
        <v>280</v>
      </c>
      <c r="D147" s="17" t="s">
        <v>174</v>
      </c>
      <c r="E147" s="17" t="s">
        <v>80</v>
      </c>
      <c r="F147" s="17" t="s">
        <v>170</v>
      </c>
      <c r="G147" s="3">
        <f>G$3</f>
        <v>6000</v>
      </c>
      <c r="H147" s="3">
        <f t="shared" si="2"/>
        <v>30000</v>
      </c>
    </row>
    <row r="148" ht="15" spans="1:8">
      <c r="A148" s="22"/>
      <c r="B148" s="22"/>
      <c r="C148" s="5" t="s">
        <v>280</v>
      </c>
      <c r="D148" s="17" t="s">
        <v>174</v>
      </c>
      <c r="E148" s="17" t="s">
        <v>80</v>
      </c>
      <c r="F148" s="17" t="s">
        <v>281</v>
      </c>
      <c r="G148" s="3">
        <f>G$3</f>
        <v>6000</v>
      </c>
      <c r="H148" s="3">
        <f t="shared" si="2"/>
        <v>30000</v>
      </c>
    </row>
    <row r="149" ht="15" spans="1:8">
      <c r="A149" s="22"/>
      <c r="B149" s="22"/>
      <c r="C149" s="5" t="s">
        <v>282</v>
      </c>
      <c r="D149" s="17" t="s">
        <v>15</v>
      </c>
      <c r="E149" s="17" t="s">
        <v>351</v>
      </c>
      <c r="F149" s="17" t="s">
        <v>281</v>
      </c>
      <c r="G149" s="3">
        <f>G$5</f>
        <v>35</v>
      </c>
      <c r="H149" s="3">
        <f t="shared" si="2"/>
        <v>5250</v>
      </c>
    </row>
    <row r="150" ht="15" spans="1:8">
      <c r="A150" s="22"/>
      <c r="B150" s="22"/>
      <c r="C150" s="5" t="s">
        <v>278</v>
      </c>
      <c r="D150" s="17" t="s">
        <v>182</v>
      </c>
      <c r="E150" s="17" t="s">
        <v>324</v>
      </c>
      <c r="F150" s="17" t="s">
        <v>170</v>
      </c>
      <c r="G150" s="3">
        <f>G$6</f>
        <v>479.84</v>
      </c>
      <c r="H150" s="3">
        <f t="shared" si="2"/>
        <v>28790.4</v>
      </c>
    </row>
    <row r="151" ht="15" spans="1:8">
      <c r="A151" s="22"/>
      <c r="B151" s="22"/>
      <c r="C151" s="5" t="s">
        <v>311</v>
      </c>
      <c r="D151" s="17" t="s">
        <v>179</v>
      </c>
      <c r="E151" s="17" t="s">
        <v>324</v>
      </c>
      <c r="F151" s="17" t="s">
        <v>170</v>
      </c>
      <c r="G151" s="3">
        <f>G$7</f>
        <v>60</v>
      </c>
      <c r="H151" s="3">
        <f t="shared" si="2"/>
        <v>3600</v>
      </c>
    </row>
    <row r="152" ht="15" spans="1:8">
      <c r="A152" s="22"/>
      <c r="B152" s="22"/>
      <c r="C152" s="5" t="s">
        <v>290</v>
      </c>
      <c r="D152" s="17" t="s">
        <v>179</v>
      </c>
      <c r="E152" s="17" t="s">
        <v>324</v>
      </c>
      <c r="F152" s="17" t="s">
        <v>170</v>
      </c>
      <c r="G152" s="3">
        <f>G$8</f>
        <v>60</v>
      </c>
      <c r="H152" s="3">
        <f t="shared" si="2"/>
        <v>3600</v>
      </c>
    </row>
    <row r="153" ht="15" spans="1:8">
      <c r="A153" s="22"/>
      <c r="B153" s="22"/>
      <c r="C153" s="5" t="s">
        <v>291</v>
      </c>
      <c r="D153" s="17" t="s">
        <v>179</v>
      </c>
      <c r="E153" s="17" t="s">
        <v>250</v>
      </c>
      <c r="F153" s="17" t="s">
        <v>170</v>
      </c>
      <c r="G153" s="3">
        <f>G$9</f>
        <v>185</v>
      </c>
      <c r="H153" s="3">
        <f t="shared" si="2"/>
        <v>1850</v>
      </c>
    </row>
    <row r="154" ht="15" spans="1:8">
      <c r="A154" s="22"/>
      <c r="B154" s="22"/>
      <c r="C154" s="5" t="s">
        <v>292</v>
      </c>
      <c r="D154" s="17" t="s">
        <v>179</v>
      </c>
      <c r="E154" s="17" t="s">
        <v>324</v>
      </c>
      <c r="F154" s="17" t="s">
        <v>170</v>
      </c>
      <c r="G154" s="3">
        <f>G$10</f>
        <v>10</v>
      </c>
      <c r="H154" s="3">
        <f t="shared" si="2"/>
        <v>600</v>
      </c>
    </row>
    <row r="155" ht="15" spans="1:8">
      <c r="A155" s="17" t="s">
        <v>222</v>
      </c>
      <c r="B155" s="17" t="s">
        <v>377</v>
      </c>
      <c r="C155" s="5" t="s">
        <v>280</v>
      </c>
      <c r="D155" s="17" t="s">
        <v>174</v>
      </c>
      <c r="E155" s="17" t="s">
        <v>82</v>
      </c>
      <c r="F155" s="17" t="s">
        <v>170</v>
      </c>
      <c r="G155" s="3">
        <f>G$3</f>
        <v>6000</v>
      </c>
      <c r="H155" s="3">
        <f t="shared" si="2"/>
        <v>36000</v>
      </c>
    </row>
    <row r="156" ht="15" spans="1:8">
      <c r="A156" s="22"/>
      <c r="B156" s="22"/>
      <c r="C156" s="5" t="s">
        <v>280</v>
      </c>
      <c r="D156" s="17" t="s">
        <v>174</v>
      </c>
      <c r="E156" s="17" t="s">
        <v>82</v>
      </c>
      <c r="F156" s="17" t="s">
        <v>281</v>
      </c>
      <c r="G156" s="3">
        <f>G$3</f>
        <v>6000</v>
      </c>
      <c r="H156" s="3">
        <f t="shared" si="2"/>
        <v>36000</v>
      </c>
    </row>
    <row r="157" ht="15" spans="1:8">
      <c r="A157" s="22"/>
      <c r="B157" s="22"/>
      <c r="C157" s="5" t="s">
        <v>282</v>
      </c>
      <c r="D157" s="17" t="s">
        <v>15</v>
      </c>
      <c r="E157" s="17" t="s">
        <v>355</v>
      </c>
      <c r="F157" s="17" t="s">
        <v>281</v>
      </c>
      <c r="G157" s="3">
        <f>G$5</f>
        <v>35</v>
      </c>
      <c r="H157" s="3">
        <f t="shared" si="2"/>
        <v>6300</v>
      </c>
    </row>
    <row r="158" ht="15" spans="1:8">
      <c r="A158" s="22"/>
      <c r="B158" s="22"/>
      <c r="C158" s="5" t="s">
        <v>278</v>
      </c>
      <c r="D158" s="17" t="s">
        <v>182</v>
      </c>
      <c r="E158" s="17" t="s">
        <v>317</v>
      </c>
      <c r="F158" s="17" t="s">
        <v>170</v>
      </c>
      <c r="G158" s="3">
        <f>G$6</f>
        <v>479.84</v>
      </c>
      <c r="H158" s="3">
        <f t="shared" si="2"/>
        <v>34548.48</v>
      </c>
    </row>
    <row r="159" ht="15" spans="1:8">
      <c r="A159" s="22"/>
      <c r="B159" s="22"/>
      <c r="C159" s="5" t="s">
        <v>311</v>
      </c>
      <c r="D159" s="17" t="s">
        <v>179</v>
      </c>
      <c r="E159" s="17" t="s">
        <v>317</v>
      </c>
      <c r="F159" s="17" t="s">
        <v>170</v>
      </c>
      <c r="G159" s="3">
        <f>G$7</f>
        <v>60</v>
      </c>
      <c r="H159" s="3">
        <f t="shared" si="2"/>
        <v>4320</v>
      </c>
    </row>
    <row r="160" ht="15" spans="1:8">
      <c r="A160" s="22"/>
      <c r="B160" s="22"/>
      <c r="C160" s="5" t="s">
        <v>290</v>
      </c>
      <c r="D160" s="17" t="s">
        <v>179</v>
      </c>
      <c r="E160" s="17" t="s">
        <v>317</v>
      </c>
      <c r="F160" s="17" t="s">
        <v>170</v>
      </c>
      <c r="G160" s="3">
        <f>G$8</f>
        <v>60</v>
      </c>
      <c r="H160" s="3">
        <f t="shared" si="2"/>
        <v>4320</v>
      </c>
    </row>
    <row r="161" ht="15" spans="1:8">
      <c r="A161" s="22"/>
      <c r="B161" s="22"/>
      <c r="C161" s="5" t="s">
        <v>291</v>
      </c>
      <c r="D161" s="17" t="s">
        <v>179</v>
      </c>
      <c r="E161" s="17" t="s">
        <v>313</v>
      </c>
      <c r="F161" s="17" t="s">
        <v>170</v>
      </c>
      <c r="G161" s="3">
        <f>G$9</f>
        <v>185</v>
      </c>
      <c r="H161" s="3">
        <f t="shared" si="2"/>
        <v>2220</v>
      </c>
    </row>
    <row r="162" ht="15" spans="1:8">
      <c r="A162" s="22"/>
      <c r="B162" s="22"/>
      <c r="C162" s="5" t="s">
        <v>292</v>
      </c>
      <c r="D162" s="17" t="s">
        <v>179</v>
      </c>
      <c r="E162" s="17" t="s">
        <v>317</v>
      </c>
      <c r="F162" s="17" t="s">
        <v>170</v>
      </c>
      <c r="G162" s="3">
        <f>G$10</f>
        <v>10</v>
      </c>
      <c r="H162" s="3">
        <f t="shared" si="2"/>
        <v>720</v>
      </c>
    </row>
    <row r="163" ht="15" spans="1:8">
      <c r="A163" s="17" t="s">
        <v>229</v>
      </c>
      <c r="B163" s="17" t="s">
        <v>378</v>
      </c>
      <c r="C163" s="5" t="s">
        <v>280</v>
      </c>
      <c r="D163" s="17" t="s">
        <v>174</v>
      </c>
      <c r="E163" s="17" t="s">
        <v>82</v>
      </c>
      <c r="F163" s="17" t="s">
        <v>281</v>
      </c>
      <c r="G163" s="3">
        <f>G$3</f>
        <v>6000</v>
      </c>
      <c r="H163" s="3">
        <f t="shared" si="2"/>
        <v>36000</v>
      </c>
    </row>
    <row r="164" ht="15" spans="1:8">
      <c r="A164" s="22"/>
      <c r="B164" s="22"/>
      <c r="C164" s="5" t="s">
        <v>280</v>
      </c>
      <c r="D164" s="17" t="s">
        <v>174</v>
      </c>
      <c r="E164" s="17" t="s">
        <v>82</v>
      </c>
      <c r="F164" s="17" t="s">
        <v>281</v>
      </c>
      <c r="G164" s="3">
        <f>G$3</f>
        <v>6000</v>
      </c>
      <c r="H164" s="3">
        <f t="shared" si="2"/>
        <v>36000</v>
      </c>
    </row>
    <row r="165" ht="15" spans="1:8">
      <c r="A165" s="22"/>
      <c r="B165" s="22"/>
      <c r="C165" s="5" t="s">
        <v>282</v>
      </c>
      <c r="D165" s="17" t="s">
        <v>15</v>
      </c>
      <c r="E165" s="17" t="s">
        <v>355</v>
      </c>
      <c r="F165" s="17" t="s">
        <v>170</v>
      </c>
      <c r="G165" s="3">
        <f>G$5</f>
        <v>35</v>
      </c>
      <c r="H165" s="3">
        <f t="shared" si="2"/>
        <v>6300</v>
      </c>
    </row>
    <row r="166" ht="15" spans="1:8">
      <c r="A166" s="22"/>
      <c r="B166" s="22"/>
      <c r="C166" s="5" t="s">
        <v>278</v>
      </c>
      <c r="D166" s="17" t="s">
        <v>182</v>
      </c>
      <c r="E166" s="17" t="s">
        <v>317</v>
      </c>
      <c r="F166" s="17" t="s">
        <v>170</v>
      </c>
      <c r="G166" s="3">
        <f>G$6</f>
        <v>479.84</v>
      </c>
      <c r="H166" s="3">
        <f t="shared" si="2"/>
        <v>34548.48</v>
      </c>
    </row>
    <row r="167" ht="15" spans="1:8">
      <c r="A167" s="22"/>
      <c r="B167" s="22"/>
      <c r="C167" s="5" t="s">
        <v>311</v>
      </c>
      <c r="D167" s="17" t="s">
        <v>179</v>
      </c>
      <c r="E167" s="17" t="s">
        <v>317</v>
      </c>
      <c r="F167" s="17" t="s">
        <v>170</v>
      </c>
      <c r="G167" s="3">
        <f>G$7</f>
        <v>60</v>
      </c>
      <c r="H167" s="3">
        <f t="shared" si="2"/>
        <v>4320</v>
      </c>
    </row>
    <row r="168" ht="15" spans="1:8">
      <c r="A168" s="22"/>
      <c r="B168" s="22"/>
      <c r="C168" s="5" t="s">
        <v>290</v>
      </c>
      <c r="D168" s="17" t="s">
        <v>179</v>
      </c>
      <c r="E168" s="17" t="s">
        <v>317</v>
      </c>
      <c r="F168" s="17" t="s">
        <v>170</v>
      </c>
      <c r="G168" s="3">
        <f>G$8</f>
        <v>60</v>
      </c>
      <c r="H168" s="3">
        <f t="shared" si="2"/>
        <v>4320</v>
      </c>
    </row>
    <row r="169" ht="15" spans="1:8">
      <c r="A169" s="22"/>
      <c r="B169" s="22"/>
      <c r="C169" s="5" t="s">
        <v>291</v>
      </c>
      <c r="D169" s="17" t="s">
        <v>179</v>
      </c>
      <c r="E169" s="17" t="s">
        <v>313</v>
      </c>
      <c r="F169" s="17" t="s">
        <v>170</v>
      </c>
      <c r="G169" s="3">
        <f>G$9</f>
        <v>185</v>
      </c>
      <c r="H169" s="3">
        <f t="shared" si="2"/>
        <v>2220</v>
      </c>
    </row>
    <row r="170" ht="15" spans="1:8">
      <c r="A170" s="22"/>
      <c r="B170" s="22"/>
      <c r="C170" s="5" t="s">
        <v>292</v>
      </c>
      <c r="D170" s="17" t="s">
        <v>179</v>
      </c>
      <c r="E170" s="17" t="s">
        <v>317</v>
      </c>
      <c r="F170" s="17" t="s">
        <v>170</v>
      </c>
      <c r="G170" s="3">
        <f>G$10</f>
        <v>10</v>
      </c>
      <c r="H170" s="3">
        <f t="shared" si="2"/>
        <v>720</v>
      </c>
    </row>
    <row r="171" ht="15" spans="1:8">
      <c r="A171" s="17" t="s">
        <v>246</v>
      </c>
      <c r="B171" s="17" t="s">
        <v>379</v>
      </c>
      <c r="C171" s="5" t="s">
        <v>280</v>
      </c>
      <c r="D171" s="17" t="s">
        <v>174</v>
      </c>
      <c r="E171" s="17" t="s">
        <v>82</v>
      </c>
      <c r="F171" s="17" t="s">
        <v>170</v>
      </c>
      <c r="G171" s="3">
        <f>G$3</f>
        <v>6000</v>
      </c>
      <c r="H171" s="3">
        <f t="shared" si="2"/>
        <v>36000</v>
      </c>
    </row>
    <row r="172" ht="15" spans="1:8">
      <c r="A172" s="17"/>
      <c r="B172" s="17"/>
      <c r="C172" s="5" t="s">
        <v>280</v>
      </c>
      <c r="D172" s="17" t="s">
        <v>174</v>
      </c>
      <c r="E172" s="17" t="s">
        <v>82</v>
      </c>
      <c r="F172" s="17" t="s">
        <v>281</v>
      </c>
      <c r="G172" s="3">
        <f>G$3</f>
        <v>6000</v>
      </c>
      <c r="H172" s="3">
        <f t="shared" si="2"/>
        <v>36000</v>
      </c>
    </row>
    <row r="173" ht="15" spans="1:8">
      <c r="A173" s="17"/>
      <c r="B173" s="17"/>
      <c r="C173" s="5" t="s">
        <v>282</v>
      </c>
      <c r="D173" s="17" t="s">
        <v>15</v>
      </c>
      <c r="E173" s="17" t="s">
        <v>355</v>
      </c>
      <c r="F173" s="17" t="s">
        <v>281</v>
      </c>
      <c r="G173" s="3">
        <f>G$5</f>
        <v>35</v>
      </c>
      <c r="H173" s="3">
        <f t="shared" si="2"/>
        <v>6300</v>
      </c>
    </row>
    <row r="174" ht="15" spans="1:8">
      <c r="A174" s="17"/>
      <c r="B174" s="17"/>
      <c r="C174" s="5" t="s">
        <v>278</v>
      </c>
      <c r="D174" s="17" t="s">
        <v>182</v>
      </c>
      <c r="E174" s="17" t="s">
        <v>317</v>
      </c>
      <c r="F174" s="17" t="s">
        <v>170</v>
      </c>
      <c r="G174" s="3">
        <f>G$6</f>
        <v>479.84</v>
      </c>
      <c r="H174" s="3">
        <f t="shared" si="2"/>
        <v>34548.48</v>
      </c>
    </row>
    <row r="175" ht="15" spans="1:8">
      <c r="A175" s="17"/>
      <c r="B175" s="17"/>
      <c r="C175" s="5" t="s">
        <v>311</v>
      </c>
      <c r="D175" s="17" t="s">
        <v>179</v>
      </c>
      <c r="E175" s="17" t="s">
        <v>317</v>
      </c>
      <c r="F175" s="17" t="s">
        <v>170</v>
      </c>
      <c r="G175" s="3">
        <f>G$7</f>
        <v>60</v>
      </c>
      <c r="H175" s="3">
        <f t="shared" si="2"/>
        <v>4320</v>
      </c>
    </row>
    <row r="176" ht="15" spans="1:8">
      <c r="A176" s="17"/>
      <c r="B176" s="17"/>
      <c r="C176" s="5" t="s">
        <v>290</v>
      </c>
      <c r="D176" s="17" t="s">
        <v>179</v>
      </c>
      <c r="E176" s="17" t="s">
        <v>317</v>
      </c>
      <c r="F176" s="17" t="s">
        <v>170</v>
      </c>
      <c r="G176" s="3">
        <f>G$8</f>
        <v>60</v>
      </c>
      <c r="H176" s="3">
        <f t="shared" si="2"/>
        <v>4320</v>
      </c>
    </row>
    <row r="177" ht="15" spans="1:8">
      <c r="A177" s="17"/>
      <c r="B177" s="17"/>
      <c r="C177" s="5" t="s">
        <v>291</v>
      </c>
      <c r="D177" s="17" t="s">
        <v>179</v>
      </c>
      <c r="E177" s="17" t="s">
        <v>313</v>
      </c>
      <c r="F177" s="17" t="s">
        <v>170</v>
      </c>
      <c r="G177" s="3">
        <f>G$9</f>
        <v>185</v>
      </c>
      <c r="H177" s="3">
        <f t="shared" si="2"/>
        <v>2220</v>
      </c>
    </row>
    <row r="178" ht="15" spans="1:8">
      <c r="A178" s="17"/>
      <c r="B178" s="17"/>
      <c r="C178" s="5" t="s">
        <v>292</v>
      </c>
      <c r="D178" s="17" t="s">
        <v>179</v>
      </c>
      <c r="E178" s="17" t="s">
        <v>317</v>
      </c>
      <c r="F178" s="17" t="s">
        <v>170</v>
      </c>
      <c r="G178" s="3">
        <f>G$10</f>
        <v>10</v>
      </c>
      <c r="H178" s="3">
        <f t="shared" si="2"/>
        <v>720</v>
      </c>
    </row>
    <row r="179" ht="15" spans="1:8">
      <c r="A179" s="17" t="s">
        <v>232</v>
      </c>
      <c r="B179" s="17" t="s">
        <v>380</v>
      </c>
      <c r="C179" s="5" t="s">
        <v>280</v>
      </c>
      <c r="D179" s="17" t="s">
        <v>174</v>
      </c>
      <c r="E179" s="17" t="s">
        <v>80</v>
      </c>
      <c r="F179" s="17" t="s">
        <v>170</v>
      </c>
      <c r="G179" s="3">
        <f>G$3</f>
        <v>6000</v>
      </c>
      <c r="H179" s="3">
        <f t="shared" si="2"/>
        <v>30000</v>
      </c>
    </row>
    <row r="180" ht="15" spans="1:8">
      <c r="A180" s="22"/>
      <c r="B180" s="22"/>
      <c r="C180" s="5" t="s">
        <v>280</v>
      </c>
      <c r="D180" s="17" t="s">
        <v>174</v>
      </c>
      <c r="E180" s="17" t="s">
        <v>80</v>
      </c>
      <c r="F180" s="17" t="s">
        <v>281</v>
      </c>
      <c r="G180" s="3">
        <f>G$3</f>
        <v>6000</v>
      </c>
      <c r="H180" s="3">
        <f t="shared" si="2"/>
        <v>30000</v>
      </c>
    </row>
    <row r="181" ht="15" spans="1:8">
      <c r="A181" s="22"/>
      <c r="B181" s="22"/>
      <c r="C181" s="5" t="s">
        <v>282</v>
      </c>
      <c r="D181" s="17" t="s">
        <v>15</v>
      </c>
      <c r="E181" s="17" t="s">
        <v>351</v>
      </c>
      <c r="F181" s="17" t="s">
        <v>281</v>
      </c>
      <c r="G181" s="3">
        <f>G$5</f>
        <v>35</v>
      </c>
      <c r="H181" s="3">
        <f t="shared" si="2"/>
        <v>5250</v>
      </c>
    </row>
    <row r="182" ht="15" spans="1:8">
      <c r="A182" s="22"/>
      <c r="B182" s="22"/>
      <c r="C182" s="5" t="s">
        <v>278</v>
      </c>
      <c r="D182" s="17" t="s">
        <v>182</v>
      </c>
      <c r="E182" s="17" t="s">
        <v>324</v>
      </c>
      <c r="F182" s="17" t="s">
        <v>170</v>
      </c>
      <c r="G182" s="3">
        <f>G$6</f>
        <v>479.84</v>
      </c>
      <c r="H182" s="3">
        <f t="shared" si="2"/>
        <v>28790.4</v>
      </c>
    </row>
    <row r="183" ht="15" spans="1:8">
      <c r="A183" s="22"/>
      <c r="B183" s="22"/>
      <c r="C183" s="5" t="s">
        <v>311</v>
      </c>
      <c r="D183" s="17" t="s">
        <v>179</v>
      </c>
      <c r="E183" s="17" t="s">
        <v>324</v>
      </c>
      <c r="F183" s="17" t="s">
        <v>170</v>
      </c>
      <c r="G183" s="3">
        <f>G$7</f>
        <v>60</v>
      </c>
      <c r="H183" s="3">
        <f t="shared" si="2"/>
        <v>3600</v>
      </c>
    </row>
    <row r="184" ht="15" spans="1:8">
      <c r="A184" s="22"/>
      <c r="B184" s="22"/>
      <c r="C184" s="5" t="s">
        <v>299</v>
      </c>
      <c r="D184" s="17" t="s">
        <v>179</v>
      </c>
      <c r="E184" s="17" t="s">
        <v>324</v>
      </c>
      <c r="F184" s="17" t="s">
        <v>170</v>
      </c>
      <c r="G184" s="3">
        <f>G$8</f>
        <v>60</v>
      </c>
      <c r="H184" s="3">
        <f t="shared" si="2"/>
        <v>3600</v>
      </c>
    </row>
    <row r="185" ht="15" spans="1:8">
      <c r="A185" s="22"/>
      <c r="B185" s="22"/>
      <c r="C185" s="5" t="s">
        <v>291</v>
      </c>
      <c r="D185" s="17" t="s">
        <v>179</v>
      </c>
      <c r="E185" s="17" t="s">
        <v>250</v>
      </c>
      <c r="F185" s="17" t="s">
        <v>170</v>
      </c>
      <c r="G185" s="3">
        <f>G$9</f>
        <v>185</v>
      </c>
      <c r="H185" s="3">
        <f t="shared" si="2"/>
        <v>1850</v>
      </c>
    </row>
    <row r="186" ht="15" spans="1:8">
      <c r="A186" s="22"/>
      <c r="B186" s="22"/>
      <c r="C186" s="5" t="s">
        <v>292</v>
      </c>
      <c r="D186" s="17" t="s">
        <v>179</v>
      </c>
      <c r="E186" s="17" t="s">
        <v>324</v>
      </c>
      <c r="F186" s="17" t="s">
        <v>170</v>
      </c>
      <c r="G186" s="3">
        <f>G$10</f>
        <v>10</v>
      </c>
      <c r="H186" s="3">
        <f t="shared" si="2"/>
        <v>600</v>
      </c>
    </row>
    <row r="187" ht="15" spans="1:8">
      <c r="A187" s="17" t="s">
        <v>221</v>
      </c>
      <c r="B187" s="17" t="s">
        <v>381</v>
      </c>
      <c r="C187" s="5" t="s">
        <v>280</v>
      </c>
      <c r="D187" s="17" t="s">
        <v>174</v>
      </c>
      <c r="E187" s="17" t="s">
        <v>80</v>
      </c>
      <c r="F187" s="17" t="s">
        <v>170</v>
      </c>
      <c r="G187" s="3">
        <f>G$3</f>
        <v>6000</v>
      </c>
      <c r="H187" s="3">
        <f t="shared" si="2"/>
        <v>30000</v>
      </c>
    </row>
    <row r="188" ht="15" spans="1:8">
      <c r="A188" s="22"/>
      <c r="B188" s="22"/>
      <c r="C188" s="5" t="s">
        <v>280</v>
      </c>
      <c r="D188" s="17" t="s">
        <v>174</v>
      </c>
      <c r="E188" s="17" t="s">
        <v>80</v>
      </c>
      <c r="F188" s="17" t="s">
        <v>281</v>
      </c>
      <c r="G188" s="3">
        <f>G$3</f>
        <v>6000</v>
      </c>
      <c r="H188" s="3">
        <f t="shared" si="2"/>
        <v>30000</v>
      </c>
    </row>
    <row r="189" ht="15" spans="1:8">
      <c r="A189" s="22"/>
      <c r="B189" s="22"/>
      <c r="C189" s="5" t="s">
        <v>282</v>
      </c>
      <c r="D189" s="17" t="s">
        <v>15</v>
      </c>
      <c r="E189" s="17" t="s">
        <v>351</v>
      </c>
      <c r="F189" s="17" t="s">
        <v>281</v>
      </c>
      <c r="G189" s="3">
        <f>G$5</f>
        <v>35</v>
      </c>
      <c r="H189" s="3">
        <f t="shared" si="2"/>
        <v>5250</v>
      </c>
    </row>
    <row r="190" ht="15" spans="1:8">
      <c r="A190" s="22"/>
      <c r="B190" s="22"/>
      <c r="C190" s="5" t="s">
        <v>278</v>
      </c>
      <c r="D190" s="17" t="s">
        <v>182</v>
      </c>
      <c r="E190" s="17" t="s">
        <v>324</v>
      </c>
      <c r="F190" s="17" t="s">
        <v>170</v>
      </c>
      <c r="G190" s="3">
        <f>G$6</f>
        <v>479.84</v>
      </c>
      <c r="H190" s="3">
        <f t="shared" si="2"/>
        <v>28790.4</v>
      </c>
    </row>
    <row r="191" ht="15" spans="1:8">
      <c r="A191" s="22"/>
      <c r="B191" s="22"/>
      <c r="C191" s="5" t="s">
        <v>311</v>
      </c>
      <c r="D191" s="17" t="s">
        <v>179</v>
      </c>
      <c r="E191" s="17" t="s">
        <v>324</v>
      </c>
      <c r="F191" s="17" t="s">
        <v>170</v>
      </c>
      <c r="G191" s="3">
        <f>G$7</f>
        <v>60</v>
      </c>
      <c r="H191" s="3">
        <f t="shared" si="2"/>
        <v>3600</v>
      </c>
    </row>
    <row r="192" ht="15" spans="1:8">
      <c r="A192" s="22"/>
      <c r="B192" s="22"/>
      <c r="C192" s="5" t="s">
        <v>290</v>
      </c>
      <c r="D192" s="17" t="s">
        <v>179</v>
      </c>
      <c r="E192" s="17" t="s">
        <v>324</v>
      </c>
      <c r="F192" s="17" t="s">
        <v>170</v>
      </c>
      <c r="G192" s="3">
        <f>G$8</f>
        <v>60</v>
      </c>
      <c r="H192" s="3">
        <f t="shared" si="2"/>
        <v>3600</v>
      </c>
    </row>
    <row r="193" ht="15" spans="1:8">
      <c r="A193" s="22"/>
      <c r="B193" s="22"/>
      <c r="C193" s="5" t="s">
        <v>291</v>
      </c>
      <c r="D193" s="17" t="s">
        <v>179</v>
      </c>
      <c r="E193" s="17" t="s">
        <v>250</v>
      </c>
      <c r="F193" s="17" t="s">
        <v>170</v>
      </c>
      <c r="G193" s="3">
        <f>G$9</f>
        <v>185</v>
      </c>
      <c r="H193" s="3">
        <f t="shared" si="2"/>
        <v>1850</v>
      </c>
    </row>
    <row r="194" ht="15" spans="1:8">
      <c r="A194" s="22"/>
      <c r="B194" s="22"/>
      <c r="C194" s="5" t="s">
        <v>292</v>
      </c>
      <c r="D194" s="17" t="s">
        <v>179</v>
      </c>
      <c r="E194" s="17" t="s">
        <v>324</v>
      </c>
      <c r="F194" s="17" t="s">
        <v>170</v>
      </c>
      <c r="G194" s="3">
        <f>G$10</f>
        <v>10</v>
      </c>
      <c r="H194" s="3">
        <f t="shared" si="2"/>
        <v>600</v>
      </c>
    </row>
    <row r="195" ht="15" spans="1:8">
      <c r="A195" s="17" t="s">
        <v>382</v>
      </c>
      <c r="B195" s="17" t="s">
        <v>383</v>
      </c>
      <c r="C195" s="5" t="s">
        <v>280</v>
      </c>
      <c r="D195" s="17" t="s">
        <v>174</v>
      </c>
      <c r="E195" s="17" t="s">
        <v>82</v>
      </c>
      <c r="F195" s="17" t="s">
        <v>170</v>
      </c>
      <c r="G195" s="3">
        <f>G$3</f>
        <v>6000</v>
      </c>
      <c r="H195" s="3">
        <f t="shared" si="2"/>
        <v>36000</v>
      </c>
    </row>
    <row r="196" ht="15" spans="1:8">
      <c r="A196" s="22"/>
      <c r="B196" s="22"/>
      <c r="C196" s="5" t="s">
        <v>280</v>
      </c>
      <c r="D196" s="17" t="s">
        <v>174</v>
      </c>
      <c r="E196" s="17" t="s">
        <v>82</v>
      </c>
      <c r="F196" s="17" t="s">
        <v>281</v>
      </c>
      <c r="G196" s="3">
        <f>G$3</f>
        <v>6000</v>
      </c>
      <c r="H196" s="3">
        <f t="shared" ref="H196:H259" si="3">G196*E196</f>
        <v>36000</v>
      </c>
    </row>
    <row r="197" ht="15" spans="1:8">
      <c r="A197" s="22"/>
      <c r="B197" s="22"/>
      <c r="C197" s="5" t="s">
        <v>282</v>
      </c>
      <c r="D197" s="17" t="s">
        <v>15</v>
      </c>
      <c r="E197" s="17" t="s">
        <v>355</v>
      </c>
      <c r="F197" s="17" t="s">
        <v>281</v>
      </c>
      <c r="G197" s="3">
        <f>G$5</f>
        <v>35</v>
      </c>
      <c r="H197" s="3">
        <f t="shared" si="3"/>
        <v>6300</v>
      </c>
    </row>
    <row r="198" ht="15" spans="1:8">
      <c r="A198" s="22"/>
      <c r="B198" s="22"/>
      <c r="C198" s="5" t="s">
        <v>278</v>
      </c>
      <c r="D198" s="17" t="s">
        <v>182</v>
      </c>
      <c r="E198" s="17" t="s">
        <v>317</v>
      </c>
      <c r="F198" s="17" t="s">
        <v>170</v>
      </c>
      <c r="G198" s="3">
        <f>G$6</f>
        <v>479.84</v>
      </c>
      <c r="H198" s="3">
        <f t="shared" si="3"/>
        <v>34548.48</v>
      </c>
    </row>
    <row r="199" ht="15" spans="1:8">
      <c r="A199" s="22"/>
      <c r="B199" s="22"/>
      <c r="C199" s="5" t="s">
        <v>311</v>
      </c>
      <c r="D199" s="17" t="s">
        <v>179</v>
      </c>
      <c r="E199" s="17" t="s">
        <v>317</v>
      </c>
      <c r="F199" s="17" t="s">
        <v>170</v>
      </c>
      <c r="G199" s="3">
        <f>G$7</f>
        <v>60</v>
      </c>
      <c r="H199" s="3">
        <f t="shared" si="3"/>
        <v>4320</v>
      </c>
    </row>
    <row r="200" ht="15" spans="1:8">
      <c r="A200" s="22"/>
      <c r="B200" s="22"/>
      <c r="C200" s="5" t="s">
        <v>290</v>
      </c>
      <c r="D200" s="17" t="s">
        <v>179</v>
      </c>
      <c r="E200" s="17" t="s">
        <v>317</v>
      </c>
      <c r="F200" s="17" t="s">
        <v>170</v>
      </c>
      <c r="G200" s="3">
        <f>G$8</f>
        <v>60</v>
      </c>
      <c r="H200" s="3">
        <f t="shared" si="3"/>
        <v>4320</v>
      </c>
    </row>
    <row r="201" ht="15" spans="1:8">
      <c r="A201" s="22"/>
      <c r="B201" s="22"/>
      <c r="C201" s="5" t="s">
        <v>291</v>
      </c>
      <c r="D201" s="17" t="s">
        <v>179</v>
      </c>
      <c r="E201" s="17" t="s">
        <v>313</v>
      </c>
      <c r="F201" s="17" t="s">
        <v>170</v>
      </c>
      <c r="G201" s="3">
        <f>G$9</f>
        <v>185</v>
      </c>
      <c r="H201" s="3">
        <f t="shared" si="3"/>
        <v>2220</v>
      </c>
    </row>
    <row r="202" ht="15" spans="1:8">
      <c r="A202" s="22"/>
      <c r="B202" s="22"/>
      <c r="C202" s="5" t="s">
        <v>292</v>
      </c>
      <c r="D202" s="17" t="s">
        <v>179</v>
      </c>
      <c r="E202" s="17" t="s">
        <v>317</v>
      </c>
      <c r="F202" s="17" t="s">
        <v>170</v>
      </c>
      <c r="G202" s="3">
        <f>G$10</f>
        <v>10</v>
      </c>
      <c r="H202" s="3">
        <f t="shared" si="3"/>
        <v>720</v>
      </c>
    </row>
    <row r="203" ht="15" spans="1:8">
      <c r="A203" s="17" t="s">
        <v>384</v>
      </c>
      <c r="B203" s="17" t="s">
        <v>385</v>
      </c>
      <c r="C203" s="5" t="s">
        <v>280</v>
      </c>
      <c r="D203" s="17" t="s">
        <v>174</v>
      </c>
      <c r="E203" s="17" t="s">
        <v>82</v>
      </c>
      <c r="F203" s="17" t="s">
        <v>170</v>
      </c>
      <c r="G203" s="3">
        <f>G$3</f>
        <v>6000</v>
      </c>
      <c r="H203" s="3">
        <f t="shared" si="3"/>
        <v>36000</v>
      </c>
    </row>
    <row r="204" ht="15" spans="1:8">
      <c r="A204" s="22"/>
      <c r="B204" s="22"/>
      <c r="C204" s="5" t="s">
        <v>280</v>
      </c>
      <c r="D204" s="17" t="s">
        <v>174</v>
      </c>
      <c r="E204" s="17" t="s">
        <v>82</v>
      </c>
      <c r="F204" s="17" t="s">
        <v>281</v>
      </c>
      <c r="G204" s="3">
        <f>G$3</f>
        <v>6000</v>
      </c>
      <c r="H204" s="3">
        <f t="shared" si="3"/>
        <v>36000</v>
      </c>
    </row>
    <row r="205" ht="15" spans="1:8">
      <c r="A205" s="22"/>
      <c r="B205" s="22"/>
      <c r="C205" s="5" t="s">
        <v>282</v>
      </c>
      <c r="D205" s="17" t="s">
        <v>15</v>
      </c>
      <c r="E205" s="17" t="s">
        <v>355</v>
      </c>
      <c r="F205" s="17" t="s">
        <v>281</v>
      </c>
      <c r="G205" s="3">
        <f>G$5</f>
        <v>35</v>
      </c>
      <c r="H205" s="3">
        <f t="shared" si="3"/>
        <v>6300</v>
      </c>
    </row>
    <row r="206" ht="15" spans="1:8">
      <c r="A206" s="22"/>
      <c r="B206" s="22"/>
      <c r="C206" s="5" t="s">
        <v>278</v>
      </c>
      <c r="D206" s="17" t="s">
        <v>182</v>
      </c>
      <c r="E206" s="17" t="s">
        <v>317</v>
      </c>
      <c r="F206" s="17" t="s">
        <v>170</v>
      </c>
      <c r="G206" s="3">
        <f>G$6</f>
        <v>479.84</v>
      </c>
      <c r="H206" s="3">
        <f t="shared" si="3"/>
        <v>34548.48</v>
      </c>
    </row>
    <row r="207" ht="15" spans="1:8">
      <c r="A207" s="22"/>
      <c r="B207" s="22"/>
      <c r="C207" s="5" t="s">
        <v>311</v>
      </c>
      <c r="D207" s="17" t="s">
        <v>179</v>
      </c>
      <c r="E207" s="17" t="s">
        <v>317</v>
      </c>
      <c r="F207" s="17" t="s">
        <v>170</v>
      </c>
      <c r="G207" s="3">
        <f>G$7</f>
        <v>60</v>
      </c>
      <c r="H207" s="3">
        <f t="shared" si="3"/>
        <v>4320</v>
      </c>
    </row>
    <row r="208" ht="15" spans="1:8">
      <c r="A208" s="22"/>
      <c r="B208" s="22"/>
      <c r="C208" s="5" t="s">
        <v>290</v>
      </c>
      <c r="D208" s="17" t="s">
        <v>179</v>
      </c>
      <c r="E208" s="17" t="s">
        <v>317</v>
      </c>
      <c r="F208" s="17" t="s">
        <v>170</v>
      </c>
      <c r="G208" s="3">
        <f>G$8</f>
        <v>60</v>
      </c>
      <c r="H208" s="3">
        <f t="shared" si="3"/>
        <v>4320</v>
      </c>
    </row>
    <row r="209" ht="15" spans="1:8">
      <c r="A209" s="22"/>
      <c r="B209" s="22"/>
      <c r="C209" s="5" t="s">
        <v>291</v>
      </c>
      <c r="D209" s="17" t="s">
        <v>179</v>
      </c>
      <c r="E209" s="17" t="s">
        <v>313</v>
      </c>
      <c r="F209" s="17" t="s">
        <v>170</v>
      </c>
      <c r="G209" s="3">
        <f>G$9</f>
        <v>185</v>
      </c>
      <c r="H209" s="3">
        <f t="shared" si="3"/>
        <v>2220</v>
      </c>
    </row>
    <row r="210" ht="15" spans="1:8">
      <c r="A210" s="22"/>
      <c r="B210" s="22"/>
      <c r="C210" s="5" t="s">
        <v>292</v>
      </c>
      <c r="D210" s="17" t="s">
        <v>179</v>
      </c>
      <c r="E210" s="17" t="s">
        <v>317</v>
      </c>
      <c r="F210" s="17" t="s">
        <v>170</v>
      </c>
      <c r="G210" s="3">
        <f>G$10</f>
        <v>10</v>
      </c>
      <c r="H210" s="3">
        <f t="shared" si="3"/>
        <v>720</v>
      </c>
    </row>
    <row r="211" ht="15" spans="1:8">
      <c r="A211" s="17" t="s">
        <v>386</v>
      </c>
      <c r="B211" s="17" t="s">
        <v>387</v>
      </c>
      <c r="C211" s="5" t="s">
        <v>280</v>
      </c>
      <c r="D211" s="17" t="s">
        <v>174</v>
      </c>
      <c r="E211" s="17" t="s">
        <v>250</v>
      </c>
      <c r="F211" s="17" t="s">
        <v>170</v>
      </c>
      <c r="G211" s="3">
        <f>G$3</f>
        <v>6000</v>
      </c>
      <c r="H211" s="3">
        <f t="shared" si="3"/>
        <v>60000</v>
      </c>
    </row>
    <row r="212" ht="15" spans="1:8">
      <c r="A212" s="22"/>
      <c r="B212" s="22"/>
      <c r="C212" s="5" t="s">
        <v>278</v>
      </c>
      <c r="D212" s="17" t="s">
        <v>182</v>
      </c>
      <c r="E212" s="17" t="s">
        <v>324</v>
      </c>
      <c r="F212" s="17" t="s">
        <v>170</v>
      </c>
      <c r="G212" s="3">
        <f>G$6</f>
        <v>479.84</v>
      </c>
      <c r="H212" s="3">
        <f t="shared" si="3"/>
        <v>28790.4</v>
      </c>
    </row>
    <row r="213" ht="15" spans="1:8">
      <c r="A213" s="22"/>
      <c r="B213" s="22"/>
      <c r="C213" s="5" t="s">
        <v>311</v>
      </c>
      <c r="D213" s="17" t="s">
        <v>179</v>
      </c>
      <c r="E213" s="17" t="s">
        <v>324</v>
      </c>
      <c r="F213" s="17" t="s">
        <v>170</v>
      </c>
      <c r="G213" s="3">
        <f>G$7</f>
        <v>60</v>
      </c>
      <c r="H213" s="3">
        <f t="shared" si="3"/>
        <v>3600</v>
      </c>
    </row>
    <row r="214" ht="15" spans="1:8">
      <c r="A214" s="22"/>
      <c r="B214" s="22"/>
      <c r="C214" s="5" t="s">
        <v>290</v>
      </c>
      <c r="D214" s="17" t="s">
        <v>179</v>
      </c>
      <c r="E214" s="17" t="s">
        <v>324</v>
      </c>
      <c r="F214" s="17" t="s">
        <v>170</v>
      </c>
      <c r="G214" s="3">
        <f>G$8</f>
        <v>60</v>
      </c>
      <c r="H214" s="3">
        <f t="shared" si="3"/>
        <v>3600</v>
      </c>
    </row>
    <row r="215" ht="15" spans="1:8">
      <c r="A215" s="22"/>
      <c r="B215" s="22"/>
      <c r="C215" s="5" t="s">
        <v>291</v>
      </c>
      <c r="D215" s="17" t="s">
        <v>179</v>
      </c>
      <c r="E215" s="17" t="s">
        <v>250</v>
      </c>
      <c r="F215" s="17" t="s">
        <v>170</v>
      </c>
      <c r="G215" s="3">
        <f>G$9</f>
        <v>185</v>
      </c>
      <c r="H215" s="3">
        <f t="shared" si="3"/>
        <v>1850</v>
      </c>
    </row>
    <row r="216" ht="15" spans="1:8">
      <c r="A216" s="22"/>
      <c r="B216" s="22"/>
      <c r="C216" s="5" t="s">
        <v>292</v>
      </c>
      <c r="D216" s="17" t="s">
        <v>179</v>
      </c>
      <c r="E216" s="17" t="s">
        <v>324</v>
      </c>
      <c r="F216" s="17" t="s">
        <v>170</v>
      </c>
      <c r="G216" s="3">
        <f>G$10</f>
        <v>10</v>
      </c>
      <c r="H216" s="3">
        <f t="shared" si="3"/>
        <v>600</v>
      </c>
    </row>
    <row r="217" ht="15" spans="1:8">
      <c r="A217" s="17" t="s">
        <v>169</v>
      </c>
      <c r="B217" s="17" t="s">
        <v>388</v>
      </c>
      <c r="C217" s="5" t="s">
        <v>280</v>
      </c>
      <c r="D217" s="17" t="s">
        <v>174</v>
      </c>
      <c r="E217" s="17" t="s">
        <v>74</v>
      </c>
      <c r="F217" s="17" t="s">
        <v>170</v>
      </c>
      <c r="G217" s="3">
        <f>G$3</f>
        <v>6000</v>
      </c>
      <c r="H217" s="3">
        <f t="shared" si="3"/>
        <v>12000</v>
      </c>
    </row>
    <row r="218" ht="15" spans="1:8">
      <c r="A218" s="17"/>
      <c r="B218" s="17"/>
      <c r="C218" s="5" t="s">
        <v>280</v>
      </c>
      <c r="D218" s="17" t="s">
        <v>174</v>
      </c>
      <c r="E218" s="17" t="s">
        <v>74</v>
      </c>
      <c r="F218" s="17" t="s">
        <v>281</v>
      </c>
      <c r="G218" s="3">
        <f>G$3</f>
        <v>6000</v>
      </c>
      <c r="H218" s="3">
        <f t="shared" si="3"/>
        <v>12000</v>
      </c>
    </row>
    <row r="219" ht="15" spans="1:8">
      <c r="A219" s="17"/>
      <c r="B219" s="17"/>
      <c r="C219" s="5" t="s">
        <v>282</v>
      </c>
      <c r="D219" s="17" t="s">
        <v>15</v>
      </c>
      <c r="E219" s="17" t="s">
        <v>324</v>
      </c>
      <c r="F219" s="17" t="s">
        <v>281</v>
      </c>
      <c r="G219" s="3">
        <f>G$5</f>
        <v>35</v>
      </c>
      <c r="H219" s="3">
        <f t="shared" si="3"/>
        <v>2100</v>
      </c>
    </row>
    <row r="220" ht="15" spans="1:8">
      <c r="A220" s="17"/>
      <c r="B220" s="17"/>
      <c r="C220" s="5" t="s">
        <v>278</v>
      </c>
      <c r="D220" s="17" t="s">
        <v>182</v>
      </c>
      <c r="E220" s="17" t="s">
        <v>246</v>
      </c>
      <c r="F220" s="17" t="s">
        <v>170</v>
      </c>
      <c r="G220" s="3">
        <f>G$6</f>
        <v>479.84</v>
      </c>
      <c r="H220" s="3">
        <f t="shared" si="3"/>
        <v>11516.16</v>
      </c>
    </row>
    <row r="221" ht="15" spans="1:8">
      <c r="A221" s="17"/>
      <c r="B221" s="17"/>
      <c r="C221" s="5" t="s">
        <v>311</v>
      </c>
      <c r="D221" s="17" t="s">
        <v>179</v>
      </c>
      <c r="E221" s="17" t="s">
        <v>246</v>
      </c>
      <c r="F221" s="17" t="s">
        <v>170</v>
      </c>
      <c r="G221" s="3">
        <f>G$7</f>
        <v>60</v>
      </c>
      <c r="H221" s="3">
        <f t="shared" si="3"/>
        <v>1440</v>
      </c>
    </row>
    <row r="222" ht="15" spans="1:8">
      <c r="A222" s="17"/>
      <c r="B222" s="17"/>
      <c r="C222" s="5" t="s">
        <v>290</v>
      </c>
      <c r="D222" s="17" t="s">
        <v>179</v>
      </c>
      <c r="E222" s="17" t="s">
        <v>246</v>
      </c>
      <c r="F222" s="17" t="s">
        <v>170</v>
      </c>
      <c r="G222" s="3">
        <f>G$8</f>
        <v>60</v>
      </c>
      <c r="H222" s="3">
        <f t="shared" si="3"/>
        <v>1440</v>
      </c>
    </row>
    <row r="223" ht="15" spans="1:8">
      <c r="A223" s="17"/>
      <c r="B223" s="17"/>
      <c r="C223" s="5" t="s">
        <v>291</v>
      </c>
      <c r="D223" s="17" t="s">
        <v>179</v>
      </c>
      <c r="E223" s="17" t="s">
        <v>78</v>
      </c>
      <c r="F223" s="17" t="s">
        <v>170</v>
      </c>
      <c r="G223" s="3">
        <f>G$9</f>
        <v>185</v>
      </c>
      <c r="H223" s="3">
        <f t="shared" si="3"/>
        <v>740</v>
      </c>
    </row>
    <row r="224" ht="15" spans="1:8">
      <c r="A224" s="17"/>
      <c r="B224" s="17"/>
      <c r="C224" s="5" t="s">
        <v>292</v>
      </c>
      <c r="D224" s="17" t="s">
        <v>179</v>
      </c>
      <c r="E224" s="17" t="s">
        <v>246</v>
      </c>
      <c r="F224" s="17" t="s">
        <v>170</v>
      </c>
      <c r="G224" s="3">
        <f>G$10</f>
        <v>10</v>
      </c>
      <c r="H224" s="3">
        <f t="shared" si="3"/>
        <v>240</v>
      </c>
    </row>
    <row r="225" ht="15" spans="1:8">
      <c r="A225" s="17" t="s">
        <v>389</v>
      </c>
      <c r="B225" s="17" t="s">
        <v>390</v>
      </c>
      <c r="C225" s="5" t="s">
        <v>280</v>
      </c>
      <c r="D225" s="17" t="s">
        <v>174</v>
      </c>
      <c r="E225" s="17" t="s">
        <v>250</v>
      </c>
      <c r="F225" s="17" t="s">
        <v>170</v>
      </c>
      <c r="G225" s="3">
        <f>G$3</f>
        <v>6000</v>
      </c>
      <c r="H225" s="3">
        <f t="shared" si="3"/>
        <v>60000</v>
      </c>
    </row>
    <row r="226" ht="15" spans="1:8">
      <c r="A226" s="22"/>
      <c r="B226" s="22"/>
      <c r="C226" s="5" t="s">
        <v>278</v>
      </c>
      <c r="D226" s="17" t="s">
        <v>182</v>
      </c>
      <c r="E226" s="17" t="s">
        <v>324</v>
      </c>
      <c r="F226" s="17" t="s">
        <v>170</v>
      </c>
      <c r="G226" s="3">
        <f>G$6</f>
        <v>479.84</v>
      </c>
      <c r="H226" s="3">
        <f t="shared" si="3"/>
        <v>28790.4</v>
      </c>
    </row>
    <row r="227" ht="15" spans="1:8">
      <c r="A227" s="22"/>
      <c r="B227" s="22"/>
      <c r="C227" s="5" t="s">
        <v>311</v>
      </c>
      <c r="D227" s="17" t="s">
        <v>179</v>
      </c>
      <c r="E227" s="17" t="s">
        <v>324</v>
      </c>
      <c r="F227" s="17" t="s">
        <v>170</v>
      </c>
      <c r="G227" s="3">
        <f>G$7</f>
        <v>60</v>
      </c>
      <c r="H227" s="3">
        <f t="shared" si="3"/>
        <v>3600</v>
      </c>
    </row>
    <row r="228" ht="15" spans="1:8">
      <c r="A228" s="22"/>
      <c r="B228" s="22"/>
      <c r="C228" s="5" t="s">
        <v>290</v>
      </c>
      <c r="D228" s="17" t="s">
        <v>179</v>
      </c>
      <c r="E228" s="17" t="s">
        <v>324</v>
      </c>
      <c r="F228" s="17" t="s">
        <v>170</v>
      </c>
      <c r="G228" s="3">
        <f>G$8</f>
        <v>60</v>
      </c>
      <c r="H228" s="3">
        <f t="shared" si="3"/>
        <v>3600</v>
      </c>
    </row>
    <row r="229" ht="15" spans="1:8">
      <c r="A229" s="22"/>
      <c r="B229" s="22"/>
      <c r="C229" s="5" t="s">
        <v>291</v>
      </c>
      <c r="D229" s="17" t="s">
        <v>179</v>
      </c>
      <c r="E229" s="17" t="s">
        <v>250</v>
      </c>
      <c r="F229" s="17" t="s">
        <v>170</v>
      </c>
      <c r="G229" s="3">
        <f>G$9</f>
        <v>185</v>
      </c>
      <c r="H229" s="3">
        <f t="shared" si="3"/>
        <v>1850</v>
      </c>
    </row>
    <row r="230" ht="15" spans="1:8">
      <c r="A230" s="22"/>
      <c r="B230" s="22"/>
      <c r="C230" s="5" t="s">
        <v>292</v>
      </c>
      <c r="D230" s="17" t="s">
        <v>179</v>
      </c>
      <c r="E230" s="17" t="s">
        <v>324</v>
      </c>
      <c r="F230" s="17" t="s">
        <v>170</v>
      </c>
      <c r="G230" s="3">
        <f>G$10</f>
        <v>10</v>
      </c>
      <c r="H230" s="3">
        <f t="shared" si="3"/>
        <v>600</v>
      </c>
    </row>
    <row r="231" ht="15" spans="1:8">
      <c r="A231" s="17" t="s">
        <v>230</v>
      </c>
      <c r="B231" s="17" t="s">
        <v>391</v>
      </c>
      <c r="C231" s="5" t="s">
        <v>280</v>
      </c>
      <c r="D231" s="17" t="s">
        <v>174</v>
      </c>
      <c r="E231" s="17" t="s">
        <v>250</v>
      </c>
      <c r="F231" s="17" t="s">
        <v>170</v>
      </c>
      <c r="G231" s="3">
        <f>G$3</f>
        <v>6000</v>
      </c>
      <c r="H231" s="3">
        <f t="shared" si="3"/>
        <v>60000</v>
      </c>
    </row>
    <row r="232" ht="15" spans="1:8">
      <c r="A232" s="22"/>
      <c r="B232" s="22"/>
      <c r="C232" s="5" t="s">
        <v>278</v>
      </c>
      <c r="D232" s="17" t="s">
        <v>182</v>
      </c>
      <c r="E232" s="17" t="s">
        <v>324</v>
      </c>
      <c r="F232" s="17" t="s">
        <v>170</v>
      </c>
      <c r="G232" s="3">
        <f>G$6</f>
        <v>479.84</v>
      </c>
      <c r="H232" s="3">
        <f t="shared" si="3"/>
        <v>28790.4</v>
      </c>
    </row>
    <row r="233" ht="15" spans="1:8">
      <c r="A233" s="22"/>
      <c r="B233" s="22"/>
      <c r="C233" s="5" t="s">
        <v>311</v>
      </c>
      <c r="D233" s="17" t="s">
        <v>179</v>
      </c>
      <c r="E233" s="17" t="s">
        <v>324</v>
      </c>
      <c r="F233" s="17" t="s">
        <v>170</v>
      </c>
      <c r="G233" s="3">
        <f>G$7</f>
        <v>60</v>
      </c>
      <c r="H233" s="3">
        <f t="shared" si="3"/>
        <v>3600</v>
      </c>
    </row>
    <row r="234" ht="15" spans="1:8">
      <c r="A234" s="22"/>
      <c r="B234" s="22"/>
      <c r="C234" s="5" t="s">
        <v>290</v>
      </c>
      <c r="D234" s="17" t="s">
        <v>179</v>
      </c>
      <c r="E234" s="17" t="s">
        <v>324</v>
      </c>
      <c r="F234" s="17" t="s">
        <v>170</v>
      </c>
      <c r="G234" s="3">
        <f>G$8</f>
        <v>60</v>
      </c>
      <c r="H234" s="3">
        <f t="shared" si="3"/>
        <v>3600</v>
      </c>
    </row>
    <row r="235" ht="15" spans="1:8">
      <c r="A235" s="22"/>
      <c r="B235" s="22"/>
      <c r="C235" s="5" t="s">
        <v>291</v>
      </c>
      <c r="D235" s="17" t="s">
        <v>179</v>
      </c>
      <c r="E235" s="17" t="s">
        <v>250</v>
      </c>
      <c r="F235" s="17" t="s">
        <v>170</v>
      </c>
      <c r="G235" s="3">
        <f>G$9</f>
        <v>185</v>
      </c>
      <c r="H235" s="3">
        <f t="shared" si="3"/>
        <v>1850</v>
      </c>
    </row>
    <row r="236" ht="15" spans="1:8">
      <c r="A236" s="22"/>
      <c r="B236" s="22"/>
      <c r="C236" s="5" t="s">
        <v>292</v>
      </c>
      <c r="D236" s="17" t="s">
        <v>179</v>
      </c>
      <c r="E236" s="17" t="s">
        <v>324</v>
      </c>
      <c r="F236" s="17" t="s">
        <v>170</v>
      </c>
      <c r="G236" s="3">
        <f>G$10</f>
        <v>10</v>
      </c>
      <c r="H236" s="3">
        <f t="shared" si="3"/>
        <v>600</v>
      </c>
    </row>
    <row r="237" ht="15" spans="1:8">
      <c r="A237" s="17" t="s">
        <v>392</v>
      </c>
      <c r="B237" s="17" t="s">
        <v>385</v>
      </c>
      <c r="C237" s="5" t="s">
        <v>280</v>
      </c>
      <c r="D237" s="17" t="s">
        <v>174</v>
      </c>
      <c r="E237" s="17" t="s">
        <v>313</v>
      </c>
      <c r="F237" s="17" t="s">
        <v>170</v>
      </c>
      <c r="G237" s="3">
        <f>G$3</f>
        <v>6000</v>
      </c>
      <c r="H237" s="3">
        <f t="shared" si="3"/>
        <v>72000</v>
      </c>
    </row>
    <row r="238" ht="15" spans="1:8">
      <c r="A238" s="22"/>
      <c r="B238" s="22"/>
      <c r="C238" s="5" t="s">
        <v>278</v>
      </c>
      <c r="D238" s="17" t="s">
        <v>182</v>
      </c>
      <c r="E238" s="17" t="s">
        <v>317</v>
      </c>
      <c r="F238" s="17" t="s">
        <v>170</v>
      </c>
      <c r="G238" s="3">
        <f>G$6</f>
        <v>479.84</v>
      </c>
      <c r="H238" s="3">
        <f t="shared" si="3"/>
        <v>34548.48</v>
      </c>
    </row>
    <row r="239" ht="15" spans="1:8">
      <c r="A239" s="22"/>
      <c r="B239" s="22"/>
      <c r="C239" s="5" t="s">
        <v>311</v>
      </c>
      <c r="D239" s="17" t="s">
        <v>179</v>
      </c>
      <c r="E239" s="17" t="s">
        <v>317</v>
      </c>
      <c r="F239" s="17" t="s">
        <v>170</v>
      </c>
      <c r="G239" s="3">
        <f>G$7</f>
        <v>60</v>
      </c>
      <c r="H239" s="3">
        <f t="shared" si="3"/>
        <v>4320</v>
      </c>
    </row>
    <row r="240" ht="15" spans="1:8">
      <c r="A240" s="22"/>
      <c r="B240" s="22"/>
      <c r="C240" s="5" t="s">
        <v>290</v>
      </c>
      <c r="D240" s="17" t="s">
        <v>179</v>
      </c>
      <c r="E240" s="17" t="s">
        <v>317</v>
      </c>
      <c r="F240" s="17" t="s">
        <v>170</v>
      </c>
      <c r="G240" s="3">
        <f>G$8</f>
        <v>60</v>
      </c>
      <c r="H240" s="3">
        <f t="shared" si="3"/>
        <v>4320</v>
      </c>
    </row>
    <row r="241" ht="15" spans="1:8">
      <c r="A241" s="22"/>
      <c r="B241" s="22"/>
      <c r="C241" s="5" t="s">
        <v>291</v>
      </c>
      <c r="D241" s="17" t="s">
        <v>179</v>
      </c>
      <c r="E241" s="17" t="s">
        <v>313</v>
      </c>
      <c r="F241" s="17" t="s">
        <v>170</v>
      </c>
      <c r="G241" s="3">
        <f>G$9</f>
        <v>185</v>
      </c>
      <c r="H241" s="3">
        <f t="shared" si="3"/>
        <v>2220</v>
      </c>
    </row>
    <row r="242" ht="15" spans="1:8">
      <c r="A242" s="22"/>
      <c r="B242" s="22"/>
      <c r="C242" s="5" t="s">
        <v>292</v>
      </c>
      <c r="D242" s="17" t="s">
        <v>179</v>
      </c>
      <c r="E242" s="17" t="s">
        <v>317</v>
      </c>
      <c r="F242" s="17" t="s">
        <v>170</v>
      </c>
      <c r="G242" s="3">
        <f>G$10</f>
        <v>10</v>
      </c>
      <c r="H242" s="3">
        <f t="shared" si="3"/>
        <v>720</v>
      </c>
    </row>
    <row r="243" ht="15" spans="1:8">
      <c r="A243" s="17" t="s">
        <v>393</v>
      </c>
      <c r="B243" s="17" t="s">
        <v>394</v>
      </c>
      <c r="C243" s="5" t="s">
        <v>280</v>
      </c>
      <c r="D243" s="17" t="s">
        <v>174</v>
      </c>
      <c r="E243" s="17" t="s">
        <v>250</v>
      </c>
      <c r="F243" s="17" t="s">
        <v>170</v>
      </c>
      <c r="G243" s="3">
        <f>G$3</f>
        <v>6000</v>
      </c>
      <c r="H243" s="3">
        <f t="shared" si="3"/>
        <v>60000</v>
      </c>
    </row>
    <row r="244" ht="15" spans="1:8">
      <c r="A244" s="22"/>
      <c r="B244" s="22"/>
      <c r="C244" s="5" t="s">
        <v>278</v>
      </c>
      <c r="D244" s="17" t="s">
        <v>182</v>
      </c>
      <c r="E244" s="17" t="s">
        <v>324</v>
      </c>
      <c r="F244" s="17" t="s">
        <v>170</v>
      </c>
      <c r="G244" s="3">
        <f>G$6</f>
        <v>479.84</v>
      </c>
      <c r="H244" s="3">
        <f t="shared" si="3"/>
        <v>28790.4</v>
      </c>
    </row>
    <row r="245" ht="15" spans="1:8">
      <c r="A245" s="22"/>
      <c r="B245" s="22"/>
      <c r="C245" s="5" t="s">
        <v>311</v>
      </c>
      <c r="D245" s="17" t="s">
        <v>179</v>
      </c>
      <c r="E245" s="17" t="s">
        <v>324</v>
      </c>
      <c r="F245" s="17" t="s">
        <v>170</v>
      </c>
      <c r="G245" s="3">
        <f>G$7</f>
        <v>60</v>
      </c>
      <c r="H245" s="3">
        <f t="shared" si="3"/>
        <v>3600</v>
      </c>
    </row>
    <row r="246" ht="15" spans="1:8">
      <c r="A246" s="22"/>
      <c r="B246" s="22"/>
      <c r="C246" s="5" t="s">
        <v>290</v>
      </c>
      <c r="D246" s="17" t="s">
        <v>179</v>
      </c>
      <c r="E246" s="17" t="s">
        <v>324</v>
      </c>
      <c r="F246" s="17" t="s">
        <v>170</v>
      </c>
      <c r="G246" s="3">
        <f>G$8</f>
        <v>60</v>
      </c>
      <c r="H246" s="3">
        <f t="shared" si="3"/>
        <v>3600</v>
      </c>
    </row>
    <row r="247" ht="15" spans="1:8">
      <c r="A247" s="22"/>
      <c r="B247" s="22"/>
      <c r="C247" s="5" t="s">
        <v>291</v>
      </c>
      <c r="D247" s="17" t="s">
        <v>179</v>
      </c>
      <c r="E247" s="17" t="s">
        <v>250</v>
      </c>
      <c r="F247" s="17" t="s">
        <v>170</v>
      </c>
      <c r="G247" s="3">
        <f>G$9</f>
        <v>185</v>
      </c>
      <c r="H247" s="3">
        <f t="shared" si="3"/>
        <v>1850</v>
      </c>
    </row>
    <row r="248" ht="15" spans="1:8">
      <c r="A248" s="22"/>
      <c r="B248" s="22"/>
      <c r="C248" s="5" t="s">
        <v>292</v>
      </c>
      <c r="D248" s="17" t="s">
        <v>179</v>
      </c>
      <c r="E248" s="17" t="s">
        <v>324</v>
      </c>
      <c r="F248" s="17" t="s">
        <v>170</v>
      </c>
      <c r="G248" s="3">
        <f>G$10</f>
        <v>10</v>
      </c>
      <c r="H248" s="3">
        <f t="shared" si="3"/>
        <v>600</v>
      </c>
    </row>
    <row r="249" ht="15" spans="1:8">
      <c r="A249" s="17" t="s">
        <v>395</v>
      </c>
      <c r="B249" s="17" t="s">
        <v>396</v>
      </c>
      <c r="C249" s="5" t="s">
        <v>280</v>
      </c>
      <c r="D249" s="17" t="s">
        <v>174</v>
      </c>
      <c r="E249" s="17" t="s">
        <v>82</v>
      </c>
      <c r="F249" s="17" t="s">
        <v>170</v>
      </c>
      <c r="G249" s="3">
        <f>G$3</f>
        <v>6000</v>
      </c>
      <c r="H249" s="3">
        <f t="shared" si="3"/>
        <v>36000</v>
      </c>
    </row>
    <row r="250" ht="15" spans="1:8">
      <c r="A250" s="22"/>
      <c r="B250" s="22"/>
      <c r="C250" s="5" t="s">
        <v>280</v>
      </c>
      <c r="D250" s="17" t="s">
        <v>174</v>
      </c>
      <c r="E250" s="17" t="s">
        <v>82</v>
      </c>
      <c r="F250" s="17" t="s">
        <v>281</v>
      </c>
      <c r="G250" s="3">
        <f>G$3</f>
        <v>6000</v>
      </c>
      <c r="H250" s="3">
        <f t="shared" si="3"/>
        <v>36000</v>
      </c>
    </row>
    <row r="251" ht="15" spans="1:8">
      <c r="A251" s="22"/>
      <c r="B251" s="22"/>
      <c r="C251" s="5" t="s">
        <v>282</v>
      </c>
      <c r="D251" s="17" t="s">
        <v>15</v>
      </c>
      <c r="E251" s="17" t="s">
        <v>355</v>
      </c>
      <c r="F251" s="17" t="s">
        <v>281</v>
      </c>
      <c r="G251" s="3">
        <f>G$5</f>
        <v>35</v>
      </c>
      <c r="H251" s="3">
        <f t="shared" si="3"/>
        <v>6300</v>
      </c>
    </row>
    <row r="252" ht="15" spans="1:8">
      <c r="A252" s="22"/>
      <c r="B252" s="22"/>
      <c r="C252" s="5" t="s">
        <v>278</v>
      </c>
      <c r="D252" s="17" t="s">
        <v>182</v>
      </c>
      <c r="E252" s="17" t="s">
        <v>317</v>
      </c>
      <c r="F252" s="17" t="s">
        <v>170</v>
      </c>
      <c r="G252" s="3">
        <f>G$6</f>
        <v>479.84</v>
      </c>
      <c r="H252" s="3">
        <f t="shared" si="3"/>
        <v>34548.48</v>
      </c>
    </row>
    <row r="253" ht="15" spans="1:8">
      <c r="A253" s="22"/>
      <c r="B253" s="22"/>
      <c r="C253" s="5" t="s">
        <v>311</v>
      </c>
      <c r="D253" s="17" t="s">
        <v>179</v>
      </c>
      <c r="E253" s="17" t="s">
        <v>317</v>
      </c>
      <c r="F253" s="17" t="s">
        <v>170</v>
      </c>
      <c r="G253" s="3">
        <f>G$7</f>
        <v>60</v>
      </c>
      <c r="H253" s="3">
        <f t="shared" si="3"/>
        <v>4320</v>
      </c>
    </row>
    <row r="254" ht="15" spans="1:8">
      <c r="A254" s="22"/>
      <c r="B254" s="22"/>
      <c r="C254" s="5" t="s">
        <v>290</v>
      </c>
      <c r="D254" s="17" t="s">
        <v>179</v>
      </c>
      <c r="E254" s="17" t="s">
        <v>317</v>
      </c>
      <c r="F254" s="17" t="s">
        <v>170</v>
      </c>
      <c r="G254" s="3">
        <f>G$8</f>
        <v>60</v>
      </c>
      <c r="H254" s="3">
        <f t="shared" si="3"/>
        <v>4320</v>
      </c>
    </row>
    <row r="255" ht="15" spans="1:8">
      <c r="A255" s="22"/>
      <c r="B255" s="22"/>
      <c r="C255" s="5" t="s">
        <v>291</v>
      </c>
      <c r="D255" s="17" t="s">
        <v>179</v>
      </c>
      <c r="E255" s="17" t="s">
        <v>313</v>
      </c>
      <c r="F255" s="17" t="s">
        <v>170</v>
      </c>
      <c r="G255" s="3">
        <f>G$9</f>
        <v>185</v>
      </c>
      <c r="H255" s="3">
        <f t="shared" si="3"/>
        <v>2220</v>
      </c>
    </row>
    <row r="256" ht="15" spans="1:8">
      <c r="A256" s="22"/>
      <c r="B256" s="22"/>
      <c r="C256" s="5" t="s">
        <v>292</v>
      </c>
      <c r="D256" s="17" t="s">
        <v>179</v>
      </c>
      <c r="E256" s="17" t="s">
        <v>317</v>
      </c>
      <c r="F256" s="17" t="s">
        <v>170</v>
      </c>
      <c r="G256" s="3">
        <f>G$10</f>
        <v>10</v>
      </c>
      <c r="H256" s="3">
        <f t="shared" si="3"/>
        <v>720</v>
      </c>
    </row>
    <row r="257" ht="15" spans="1:8">
      <c r="A257" s="17" t="s">
        <v>264</v>
      </c>
      <c r="B257" s="17" t="s">
        <v>397</v>
      </c>
      <c r="C257" s="5" t="s">
        <v>280</v>
      </c>
      <c r="D257" s="17" t="s">
        <v>174</v>
      </c>
      <c r="E257" s="17" t="s">
        <v>82</v>
      </c>
      <c r="F257" s="17" t="s">
        <v>170</v>
      </c>
      <c r="G257" s="3">
        <f>G$3</f>
        <v>6000</v>
      </c>
      <c r="H257" s="3">
        <f t="shared" si="3"/>
        <v>36000</v>
      </c>
    </row>
    <row r="258" ht="15" spans="1:8">
      <c r="A258" s="17"/>
      <c r="B258" s="17"/>
      <c r="C258" s="5" t="s">
        <v>280</v>
      </c>
      <c r="D258" s="17" t="s">
        <v>174</v>
      </c>
      <c r="E258" s="17" t="s">
        <v>82</v>
      </c>
      <c r="F258" s="17" t="s">
        <v>281</v>
      </c>
      <c r="G258" s="3">
        <f>G$3</f>
        <v>6000</v>
      </c>
      <c r="H258" s="3">
        <f t="shared" si="3"/>
        <v>36000</v>
      </c>
    </row>
    <row r="259" ht="15" spans="1:8">
      <c r="A259" s="17"/>
      <c r="B259" s="17"/>
      <c r="C259" s="5" t="s">
        <v>282</v>
      </c>
      <c r="D259" s="17" t="s">
        <v>15</v>
      </c>
      <c r="E259" s="17" t="s">
        <v>355</v>
      </c>
      <c r="F259" s="17" t="s">
        <v>281</v>
      </c>
      <c r="G259" s="3">
        <f>G$5</f>
        <v>35</v>
      </c>
      <c r="H259" s="3">
        <f t="shared" si="3"/>
        <v>6300</v>
      </c>
    </row>
    <row r="260" ht="15" spans="1:8">
      <c r="A260" s="17"/>
      <c r="B260" s="17"/>
      <c r="C260" s="5" t="s">
        <v>278</v>
      </c>
      <c r="D260" s="17" t="s">
        <v>182</v>
      </c>
      <c r="E260" s="17" t="s">
        <v>317</v>
      </c>
      <c r="F260" s="17" t="s">
        <v>170</v>
      </c>
      <c r="G260" s="3">
        <f>G$6</f>
        <v>479.84</v>
      </c>
      <c r="H260" s="3">
        <f>G260*E260</f>
        <v>34548.48</v>
      </c>
    </row>
    <row r="261" ht="15" spans="1:8">
      <c r="A261" s="17"/>
      <c r="B261" s="17"/>
      <c r="C261" s="5" t="s">
        <v>311</v>
      </c>
      <c r="D261" s="17" t="s">
        <v>179</v>
      </c>
      <c r="E261" s="17" t="s">
        <v>317</v>
      </c>
      <c r="F261" s="17" t="s">
        <v>170</v>
      </c>
      <c r="G261" s="3">
        <f>G$7</f>
        <v>60</v>
      </c>
      <c r="H261" s="3">
        <f>G261*E261</f>
        <v>4320</v>
      </c>
    </row>
    <row r="262" ht="15" spans="1:8">
      <c r="A262" s="17"/>
      <c r="B262" s="17"/>
      <c r="C262" s="5" t="s">
        <v>290</v>
      </c>
      <c r="D262" s="17" t="s">
        <v>179</v>
      </c>
      <c r="E262" s="17" t="s">
        <v>317</v>
      </c>
      <c r="F262" s="17" t="s">
        <v>170</v>
      </c>
      <c r="G262" s="3">
        <f>G$8</f>
        <v>60</v>
      </c>
      <c r="H262" s="3">
        <f>G262*E262</f>
        <v>4320</v>
      </c>
    </row>
    <row r="263" ht="15" spans="1:8">
      <c r="A263" s="17"/>
      <c r="B263" s="17"/>
      <c r="C263" s="5" t="s">
        <v>291</v>
      </c>
      <c r="D263" s="17" t="s">
        <v>179</v>
      </c>
      <c r="E263" s="17" t="s">
        <v>313</v>
      </c>
      <c r="F263" s="17" t="s">
        <v>170</v>
      </c>
      <c r="G263" s="3">
        <f>G$9</f>
        <v>185</v>
      </c>
      <c r="H263" s="3">
        <f>G263*E263</f>
        <v>2220</v>
      </c>
    </row>
    <row r="264" ht="15" spans="1:8">
      <c r="A264" s="17"/>
      <c r="B264" s="17"/>
      <c r="C264" s="5" t="s">
        <v>292</v>
      </c>
      <c r="D264" s="17" t="s">
        <v>179</v>
      </c>
      <c r="E264" s="17" t="s">
        <v>317</v>
      </c>
      <c r="F264" s="17" t="s">
        <v>170</v>
      </c>
      <c r="G264" s="3">
        <f>G$10</f>
        <v>10</v>
      </c>
      <c r="H264" s="3">
        <f>G264*E264</f>
        <v>720</v>
      </c>
    </row>
    <row r="265" spans="8:8">
      <c r="H265" s="1">
        <f>SUM(H3:H264)</f>
        <v>3604408.4</v>
      </c>
    </row>
  </sheetData>
  <autoFilter ref="A1:H265">
    <extLst/>
  </autoFilter>
  <mergeCells count="73">
    <mergeCell ref="A1:F1"/>
    <mergeCell ref="A3:A10"/>
    <mergeCell ref="A11:A18"/>
    <mergeCell ref="A19:A26"/>
    <mergeCell ref="A27:A34"/>
    <mergeCell ref="A35:A38"/>
    <mergeCell ref="A39:A46"/>
    <mergeCell ref="A47:A50"/>
    <mergeCell ref="A51:A54"/>
    <mergeCell ref="A55:A58"/>
    <mergeCell ref="A59:A66"/>
    <mergeCell ref="A67:A74"/>
    <mergeCell ref="A75:A82"/>
    <mergeCell ref="A83:A90"/>
    <mergeCell ref="A91:A98"/>
    <mergeCell ref="A99:A106"/>
    <mergeCell ref="A107:A114"/>
    <mergeCell ref="A115:A122"/>
    <mergeCell ref="A123:A130"/>
    <mergeCell ref="A131:A138"/>
    <mergeCell ref="A139:A146"/>
    <mergeCell ref="A147:A154"/>
    <mergeCell ref="A155:A162"/>
    <mergeCell ref="A163:A170"/>
    <mergeCell ref="A171:A178"/>
    <mergeCell ref="A179:A186"/>
    <mergeCell ref="A187:A194"/>
    <mergeCell ref="A195:A202"/>
    <mergeCell ref="A203:A210"/>
    <mergeCell ref="A211:A216"/>
    <mergeCell ref="A217:A224"/>
    <mergeCell ref="A225:A230"/>
    <mergeCell ref="A231:A236"/>
    <mergeCell ref="A237:A242"/>
    <mergeCell ref="A243:A248"/>
    <mergeCell ref="A249:A256"/>
    <mergeCell ref="A257:A264"/>
    <mergeCell ref="B3:B10"/>
    <mergeCell ref="B11:B18"/>
    <mergeCell ref="B19:B26"/>
    <mergeCell ref="B27:B34"/>
    <mergeCell ref="B35:B38"/>
    <mergeCell ref="B39:B46"/>
    <mergeCell ref="B47:B50"/>
    <mergeCell ref="B51:B54"/>
    <mergeCell ref="B55:B58"/>
    <mergeCell ref="B59:B66"/>
    <mergeCell ref="B67:B74"/>
    <mergeCell ref="B75:B82"/>
    <mergeCell ref="B83:B90"/>
    <mergeCell ref="B91:B98"/>
    <mergeCell ref="B99:B106"/>
    <mergeCell ref="B107:B114"/>
    <mergeCell ref="B115:B122"/>
    <mergeCell ref="B123:B130"/>
    <mergeCell ref="B131:B138"/>
    <mergeCell ref="B139:B146"/>
    <mergeCell ref="B147:B154"/>
    <mergeCell ref="B155:B162"/>
    <mergeCell ref="B163:B170"/>
    <mergeCell ref="B171:B178"/>
    <mergeCell ref="B179:B186"/>
    <mergeCell ref="B187:B194"/>
    <mergeCell ref="B195:B202"/>
    <mergeCell ref="B203:B210"/>
    <mergeCell ref="B211:B216"/>
    <mergeCell ref="B217:B224"/>
    <mergeCell ref="B225:B230"/>
    <mergeCell ref="B231:B236"/>
    <mergeCell ref="B237:B242"/>
    <mergeCell ref="B243:B248"/>
    <mergeCell ref="B249:B256"/>
    <mergeCell ref="B257:B26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394"/>
  <sheetViews>
    <sheetView topLeftCell="A360" workbookViewId="0">
      <selection activeCell="C373" sqref="C373"/>
    </sheetView>
  </sheetViews>
  <sheetFormatPr defaultColWidth="9" defaultRowHeight="13.5"/>
  <cols>
    <col min="3" max="3" width="27.3333333333333" style="20" customWidth="1"/>
    <col min="4" max="4" width="9.225" customWidth="1"/>
    <col min="5" max="5" width="12.5583333333333" customWidth="1"/>
    <col min="6" max="6" width="9" hidden="1" customWidth="1"/>
    <col min="7" max="7" width="9" style="1"/>
    <col min="8" max="8" width="9.66666666666667" style="1" customWidth="1"/>
  </cols>
  <sheetData>
    <row r="1" ht="20" customHeight="1" spans="1:12">
      <c r="A1" s="21" t="s">
        <v>398</v>
      </c>
      <c r="B1" s="22"/>
      <c r="C1" s="23"/>
      <c r="D1" s="22"/>
      <c r="E1" s="22"/>
      <c r="F1" s="22"/>
      <c r="L1" t="str">
        <f>C7</f>
        <v>DN20智能远传式水表</v>
      </c>
    </row>
    <row r="2" ht="20" customHeight="1" spans="1:12">
      <c r="A2" s="17" t="s">
        <v>38</v>
      </c>
      <c r="B2" s="17" t="s">
        <v>162</v>
      </c>
      <c r="C2" s="5" t="s">
        <v>163</v>
      </c>
      <c r="D2" s="17" t="s">
        <v>4</v>
      </c>
      <c r="E2" s="17" t="s">
        <v>57</v>
      </c>
      <c r="F2" s="17" t="s">
        <v>59</v>
      </c>
      <c r="G2" s="3" t="s">
        <v>164</v>
      </c>
      <c r="H2" s="3" t="s">
        <v>128</v>
      </c>
      <c r="L2">
        <f>E7+E16+E25+E34+E40+E46+E52+E58+E64+E70+E76+E82+E88+E94+E100+E106+E112+E118+E124+E130+E136+E142+E148+E154+E160+E166+E172+E178+E187+E193+E199+E203+E209+E218+E223+E230+E239+E248+E255+E264+E273+E282+E287+E294+E303+E308+E311+E314+E317+E320+E327+E336+E345+E354+E363+E372+E381+E390</f>
        <v>3204</v>
      </c>
    </row>
    <row r="3" ht="20" customHeight="1" spans="1:8">
      <c r="A3" s="17" t="s">
        <v>166</v>
      </c>
      <c r="B3" s="17" t="s">
        <v>399</v>
      </c>
      <c r="C3" s="5" t="s">
        <v>280</v>
      </c>
      <c r="D3" s="17" t="s">
        <v>174</v>
      </c>
      <c r="E3" s="17" t="s">
        <v>84</v>
      </c>
      <c r="F3" s="17" t="s">
        <v>281</v>
      </c>
      <c r="G3" s="3">
        <f>估算单价计算表!B2</f>
        <v>6000</v>
      </c>
      <c r="H3" s="3">
        <f>G3*E3</f>
        <v>42000</v>
      </c>
    </row>
    <row r="4" ht="20" customHeight="1" spans="1:8">
      <c r="A4" s="22"/>
      <c r="B4" s="22"/>
      <c r="C4" s="5" t="s">
        <v>282</v>
      </c>
      <c r="D4" s="17" t="s">
        <v>15</v>
      </c>
      <c r="E4" s="17" t="s">
        <v>400</v>
      </c>
      <c r="F4" s="17" t="s">
        <v>170</v>
      </c>
      <c r="G4" s="3">
        <f>估算单价计算表!B9</f>
        <v>35</v>
      </c>
      <c r="H4" s="3">
        <f t="shared" ref="H4:H67" si="0">G4*E4</f>
        <v>31150</v>
      </c>
    </row>
    <row r="5" ht="20" customHeight="1" spans="1:8">
      <c r="A5" s="22"/>
      <c r="B5" s="22"/>
      <c r="C5" s="6" t="s">
        <v>284</v>
      </c>
      <c r="D5" s="17" t="s">
        <v>179</v>
      </c>
      <c r="E5" s="17" t="s">
        <v>327</v>
      </c>
      <c r="F5" s="17" t="s">
        <v>170</v>
      </c>
      <c r="G5" s="3">
        <f>估算单价计算表!B39</f>
        <v>120</v>
      </c>
      <c r="H5" s="3">
        <f t="shared" si="0"/>
        <v>12960</v>
      </c>
    </row>
    <row r="6" ht="20" customHeight="1" spans="1:8">
      <c r="A6" s="22"/>
      <c r="B6" s="22"/>
      <c r="C6" s="6" t="s">
        <v>286</v>
      </c>
      <c r="D6" s="17" t="s">
        <v>15</v>
      </c>
      <c r="E6" s="17" t="s">
        <v>154</v>
      </c>
      <c r="F6" s="17" t="s">
        <v>170</v>
      </c>
      <c r="G6" s="3">
        <f>估算单价计算表!B40</f>
        <v>120</v>
      </c>
      <c r="H6" s="3">
        <f t="shared" si="0"/>
        <v>64800</v>
      </c>
    </row>
    <row r="7" ht="20" customHeight="1" spans="1:8">
      <c r="A7" s="22"/>
      <c r="B7" s="22"/>
      <c r="C7" s="5" t="s">
        <v>278</v>
      </c>
      <c r="D7" s="17" t="s">
        <v>182</v>
      </c>
      <c r="E7" s="17" t="s">
        <v>401</v>
      </c>
      <c r="F7" s="17" t="s">
        <v>170</v>
      </c>
      <c r="G7" s="3">
        <f>估算单价计算表!B19</f>
        <v>479.84</v>
      </c>
      <c r="H7" s="3">
        <f t="shared" si="0"/>
        <v>18713.76</v>
      </c>
    </row>
    <row r="8" ht="20" customHeight="1" spans="1:8">
      <c r="A8" s="22"/>
      <c r="B8" s="22"/>
      <c r="C8" s="5" t="s">
        <v>311</v>
      </c>
      <c r="D8" s="17" t="s">
        <v>179</v>
      </c>
      <c r="E8" s="17" t="s">
        <v>401</v>
      </c>
      <c r="F8" s="17" t="s">
        <v>170</v>
      </c>
      <c r="G8" s="3">
        <f>估算单价计算表!B23</f>
        <v>60</v>
      </c>
      <c r="H8" s="3">
        <f t="shared" si="0"/>
        <v>2340</v>
      </c>
    </row>
    <row r="9" ht="20" customHeight="1" spans="1:8">
      <c r="A9" s="22"/>
      <c r="B9" s="22"/>
      <c r="C9" s="5" t="s">
        <v>290</v>
      </c>
      <c r="D9" s="17" t="s">
        <v>179</v>
      </c>
      <c r="E9" s="17" t="s">
        <v>401</v>
      </c>
      <c r="F9" s="17" t="s">
        <v>170</v>
      </c>
      <c r="G9" s="3">
        <f>估算单价计算表!B24</f>
        <v>60</v>
      </c>
      <c r="H9" s="3">
        <f t="shared" si="0"/>
        <v>2340</v>
      </c>
    </row>
    <row r="10" ht="20" customHeight="1" spans="1:8">
      <c r="A10" s="22"/>
      <c r="B10" s="22"/>
      <c r="C10" s="5" t="s">
        <v>291</v>
      </c>
      <c r="D10" s="17" t="s">
        <v>179</v>
      </c>
      <c r="E10" s="17" t="s">
        <v>82</v>
      </c>
      <c r="F10" s="17" t="s">
        <v>170</v>
      </c>
      <c r="G10" s="3">
        <f>估算单价计算表!B26</f>
        <v>185</v>
      </c>
      <c r="H10" s="3">
        <f t="shared" si="0"/>
        <v>1110</v>
      </c>
    </row>
    <row r="11" ht="20" customHeight="1" spans="1:8">
      <c r="A11" s="22"/>
      <c r="B11" s="22"/>
      <c r="C11" s="5" t="s">
        <v>292</v>
      </c>
      <c r="D11" s="17" t="s">
        <v>179</v>
      </c>
      <c r="E11" s="17" t="s">
        <v>264</v>
      </c>
      <c r="F11" s="17" t="s">
        <v>170</v>
      </c>
      <c r="G11" s="3">
        <f>估算单价计算表!B30</f>
        <v>10</v>
      </c>
      <c r="H11" s="3">
        <f t="shared" si="0"/>
        <v>360</v>
      </c>
    </row>
    <row r="12" ht="20" customHeight="1" spans="1:8">
      <c r="A12" s="17" t="s">
        <v>74</v>
      </c>
      <c r="B12" s="17" t="s">
        <v>402</v>
      </c>
      <c r="C12" s="5" t="s">
        <v>280</v>
      </c>
      <c r="D12" s="17" t="s">
        <v>174</v>
      </c>
      <c r="E12" s="17" t="s">
        <v>268</v>
      </c>
      <c r="F12" s="17" t="s">
        <v>281</v>
      </c>
      <c r="G12" s="3">
        <f>G$3</f>
        <v>6000</v>
      </c>
      <c r="H12" s="3">
        <f t="shared" si="0"/>
        <v>84000</v>
      </c>
    </row>
    <row r="13" ht="20" customHeight="1" spans="1:8">
      <c r="A13" s="22"/>
      <c r="B13" s="22"/>
      <c r="C13" s="5" t="s">
        <v>282</v>
      </c>
      <c r="D13" s="17" t="s">
        <v>15</v>
      </c>
      <c r="E13" s="17" t="s">
        <v>403</v>
      </c>
      <c r="F13" s="17" t="s">
        <v>170</v>
      </c>
      <c r="G13" s="3">
        <f>G$4</f>
        <v>35</v>
      </c>
      <c r="H13" s="3">
        <f t="shared" si="0"/>
        <v>63350</v>
      </c>
    </row>
    <row r="14" ht="20" customHeight="1" spans="1:8">
      <c r="A14" s="22"/>
      <c r="B14" s="22"/>
      <c r="C14" s="5" t="s">
        <v>284</v>
      </c>
      <c r="D14" s="17" t="s">
        <v>179</v>
      </c>
      <c r="E14" s="17" t="s">
        <v>404</v>
      </c>
      <c r="F14" s="17" t="s">
        <v>170</v>
      </c>
      <c r="G14" s="3">
        <f>G$5</f>
        <v>120</v>
      </c>
      <c r="H14" s="3">
        <f t="shared" si="0"/>
        <v>25920</v>
      </c>
    </row>
    <row r="15" ht="20" customHeight="1" spans="1:8">
      <c r="A15" s="22"/>
      <c r="B15" s="22"/>
      <c r="C15" s="6" t="s">
        <v>286</v>
      </c>
      <c r="D15" s="17" t="s">
        <v>15</v>
      </c>
      <c r="E15" s="17" t="s">
        <v>405</v>
      </c>
      <c r="F15" s="17" t="s">
        <v>170</v>
      </c>
      <c r="G15" s="3">
        <f>G$6</f>
        <v>120</v>
      </c>
      <c r="H15" s="3">
        <f t="shared" si="0"/>
        <v>134400</v>
      </c>
    </row>
    <row r="16" ht="20" customHeight="1" spans="1:8">
      <c r="A16" s="22"/>
      <c r="B16" s="22"/>
      <c r="C16" s="5" t="s">
        <v>278</v>
      </c>
      <c r="D16" s="17" t="s">
        <v>182</v>
      </c>
      <c r="E16" s="17" t="s">
        <v>406</v>
      </c>
      <c r="F16" s="17" t="s">
        <v>170</v>
      </c>
      <c r="G16" s="3">
        <f>G$7</f>
        <v>479.84</v>
      </c>
      <c r="H16" s="3">
        <f t="shared" si="0"/>
        <v>40306.56</v>
      </c>
    </row>
    <row r="17" ht="20" customHeight="1" spans="1:8">
      <c r="A17" s="22"/>
      <c r="B17" s="22"/>
      <c r="C17" s="5" t="s">
        <v>311</v>
      </c>
      <c r="D17" s="17" t="s">
        <v>179</v>
      </c>
      <c r="E17" s="17" t="s">
        <v>406</v>
      </c>
      <c r="F17" s="17" t="s">
        <v>170</v>
      </c>
      <c r="G17" s="3">
        <f>G$8</f>
        <v>60</v>
      </c>
      <c r="H17" s="3">
        <f t="shared" si="0"/>
        <v>5040</v>
      </c>
    </row>
    <row r="18" ht="20" customHeight="1" spans="1:8">
      <c r="A18" s="22"/>
      <c r="B18" s="22"/>
      <c r="C18" s="5" t="s">
        <v>290</v>
      </c>
      <c r="D18" s="17" t="s">
        <v>179</v>
      </c>
      <c r="E18" s="17" t="s">
        <v>406</v>
      </c>
      <c r="F18" s="17" t="s">
        <v>170</v>
      </c>
      <c r="G18" s="3">
        <f>G$9</f>
        <v>60</v>
      </c>
      <c r="H18" s="3">
        <f t="shared" si="0"/>
        <v>5040</v>
      </c>
    </row>
    <row r="19" ht="20" customHeight="1" spans="1:8">
      <c r="A19" s="22"/>
      <c r="B19" s="22"/>
      <c r="C19" s="5" t="s">
        <v>291</v>
      </c>
      <c r="D19" s="17" t="s">
        <v>179</v>
      </c>
      <c r="E19" s="17" t="s">
        <v>313</v>
      </c>
      <c r="F19" s="17" t="s">
        <v>170</v>
      </c>
      <c r="G19" s="3">
        <f>G$10</f>
        <v>185</v>
      </c>
      <c r="H19" s="3">
        <f t="shared" si="0"/>
        <v>2220</v>
      </c>
    </row>
    <row r="20" ht="20" customHeight="1" spans="1:8">
      <c r="A20" s="22"/>
      <c r="B20" s="22"/>
      <c r="C20" s="5" t="s">
        <v>292</v>
      </c>
      <c r="D20" s="17" t="s">
        <v>179</v>
      </c>
      <c r="E20" s="17" t="s">
        <v>406</v>
      </c>
      <c r="F20" s="17" t="s">
        <v>170</v>
      </c>
      <c r="G20" s="3">
        <f>G$11</f>
        <v>10</v>
      </c>
      <c r="H20" s="3">
        <f t="shared" si="0"/>
        <v>840</v>
      </c>
    </row>
    <row r="21" ht="20" customHeight="1" spans="1:8">
      <c r="A21" s="17" t="s">
        <v>76</v>
      </c>
      <c r="B21" s="17" t="s">
        <v>407</v>
      </c>
      <c r="C21" s="5" t="s">
        <v>280</v>
      </c>
      <c r="D21" s="17" t="s">
        <v>174</v>
      </c>
      <c r="E21" s="17" t="s">
        <v>84</v>
      </c>
      <c r="F21" s="17" t="s">
        <v>281</v>
      </c>
      <c r="G21" s="3">
        <f>G$3</f>
        <v>6000</v>
      </c>
      <c r="H21" s="3">
        <f t="shared" si="0"/>
        <v>42000</v>
      </c>
    </row>
    <row r="22" ht="20" customHeight="1" spans="1:8">
      <c r="A22" s="22"/>
      <c r="B22" s="22"/>
      <c r="C22" s="5" t="s">
        <v>282</v>
      </c>
      <c r="D22" s="17" t="s">
        <v>15</v>
      </c>
      <c r="E22" s="17" t="s">
        <v>408</v>
      </c>
      <c r="F22" s="17" t="s">
        <v>170</v>
      </c>
      <c r="G22" s="3">
        <f>G$4</f>
        <v>35</v>
      </c>
      <c r="H22" s="3">
        <f t="shared" si="0"/>
        <v>32550</v>
      </c>
    </row>
    <row r="23" ht="20" customHeight="1" spans="1:8">
      <c r="A23" s="22"/>
      <c r="B23" s="22"/>
      <c r="C23" s="5" t="s">
        <v>284</v>
      </c>
      <c r="D23" s="17" t="s">
        <v>179</v>
      </c>
      <c r="E23" s="17" t="s">
        <v>327</v>
      </c>
      <c r="F23" s="17" t="s">
        <v>170</v>
      </c>
      <c r="G23" s="3">
        <f>G$5</f>
        <v>120</v>
      </c>
      <c r="H23" s="3">
        <f t="shared" si="0"/>
        <v>12960</v>
      </c>
    </row>
    <row r="24" ht="20" customHeight="1" spans="1:8">
      <c r="A24" s="22"/>
      <c r="B24" s="22"/>
      <c r="C24" s="6" t="s">
        <v>286</v>
      </c>
      <c r="D24" s="17" t="s">
        <v>15</v>
      </c>
      <c r="E24" s="17" t="s">
        <v>409</v>
      </c>
      <c r="F24" s="17" t="s">
        <v>170</v>
      </c>
      <c r="G24" s="3">
        <f>G$6</f>
        <v>120</v>
      </c>
      <c r="H24" s="3">
        <f t="shared" si="0"/>
        <v>69600</v>
      </c>
    </row>
    <row r="25" ht="20" customHeight="1" spans="1:8">
      <c r="A25" s="22"/>
      <c r="B25" s="22"/>
      <c r="C25" s="5" t="s">
        <v>278</v>
      </c>
      <c r="D25" s="17" t="s">
        <v>182</v>
      </c>
      <c r="E25" s="17" t="s">
        <v>261</v>
      </c>
      <c r="F25" s="17" t="s">
        <v>170</v>
      </c>
      <c r="G25" s="3">
        <f>G$7</f>
        <v>479.84</v>
      </c>
      <c r="H25" s="3">
        <f t="shared" si="0"/>
        <v>20153.28</v>
      </c>
    </row>
    <row r="26" ht="20" customHeight="1" spans="1:8">
      <c r="A26" s="22"/>
      <c r="B26" s="22"/>
      <c r="C26" s="5" t="s">
        <v>311</v>
      </c>
      <c r="D26" s="17" t="s">
        <v>179</v>
      </c>
      <c r="E26" s="17" t="s">
        <v>261</v>
      </c>
      <c r="F26" s="17" t="s">
        <v>170</v>
      </c>
      <c r="G26" s="3">
        <f>G$8</f>
        <v>60</v>
      </c>
      <c r="H26" s="3">
        <f t="shared" si="0"/>
        <v>2520</v>
      </c>
    </row>
    <row r="27" ht="20" customHeight="1" spans="1:8">
      <c r="A27" s="22"/>
      <c r="B27" s="22"/>
      <c r="C27" s="5" t="s">
        <v>290</v>
      </c>
      <c r="D27" s="17" t="s">
        <v>179</v>
      </c>
      <c r="E27" s="17" t="s">
        <v>261</v>
      </c>
      <c r="F27" s="17" t="s">
        <v>170</v>
      </c>
      <c r="G27" s="3">
        <f>G$9</f>
        <v>60</v>
      </c>
      <c r="H27" s="3">
        <f t="shared" si="0"/>
        <v>2520</v>
      </c>
    </row>
    <row r="28" ht="20" customHeight="1" spans="1:8">
      <c r="A28" s="22"/>
      <c r="B28" s="22"/>
      <c r="C28" s="5" t="s">
        <v>291</v>
      </c>
      <c r="D28" s="17" t="s">
        <v>179</v>
      </c>
      <c r="E28" s="17" t="s">
        <v>82</v>
      </c>
      <c r="F28" s="17" t="s">
        <v>170</v>
      </c>
      <c r="G28" s="3">
        <f>G$10</f>
        <v>185</v>
      </c>
      <c r="H28" s="3">
        <f t="shared" si="0"/>
        <v>1110</v>
      </c>
    </row>
    <row r="29" ht="20" customHeight="1" spans="1:8">
      <c r="A29" s="22"/>
      <c r="B29" s="22"/>
      <c r="C29" s="5" t="s">
        <v>292</v>
      </c>
      <c r="D29" s="17" t="s">
        <v>179</v>
      </c>
      <c r="E29" s="17" t="s">
        <v>264</v>
      </c>
      <c r="F29" s="17" t="s">
        <v>170</v>
      </c>
      <c r="G29" s="3">
        <f>G$11</f>
        <v>10</v>
      </c>
      <c r="H29" s="3">
        <f t="shared" si="0"/>
        <v>360</v>
      </c>
    </row>
    <row r="30" ht="20" customHeight="1" spans="1:8">
      <c r="A30" s="17" t="s">
        <v>78</v>
      </c>
      <c r="B30" s="17" t="s">
        <v>410</v>
      </c>
      <c r="C30" s="5" t="s">
        <v>280</v>
      </c>
      <c r="D30" s="17" t="s">
        <v>174</v>
      </c>
      <c r="E30" s="17" t="s">
        <v>185</v>
      </c>
      <c r="F30" s="17" t="s">
        <v>281</v>
      </c>
      <c r="G30" s="3">
        <f>G$3</f>
        <v>6000</v>
      </c>
      <c r="H30" s="3">
        <f t="shared" si="0"/>
        <v>48000</v>
      </c>
    </row>
    <row r="31" ht="20" customHeight="1" spans="1:8">
      <c r="A31" s="22"/>
      <c r="B31" s="22"/>
      <c r="C31" s="5" t="s">
        <v>282</v>
      </c>
      <c r="D31" s="17" t="s">
        <v>15</v>
      </c>
      <c r="E31" s="17" t="s">
        <v>339</v>
      </c>
      <c r="F31" s="17" t="s">
        <v>170</v>
      </c>
      <c r="G31" s="3">
        <f>G$4</f>
        <v>35</v>
      </c>
      <c r="H31" s="3">
        <f t="shared" si="0"/>
        <v>41300</v>
      </c>
    </row>
    <row r="32" ht="20" customHeight="1" spans="1:8">
      <c r="A32" s="22"/>
      <c r="B32" s="22"/>
      <c r="C32" s="5" t="s">
        <v>284</v>
      </c>
      <c r="D32" s="17" t="s">
        <v>179</v>
      </c>
      <c r="E32" s="17" t="s">
        <v>340</v>
      </c>
      <c r="F32" s="17" t="s">
        <v>170</v>
      </c>
      <c r="G32" s="3">
        <f>G$5</f>
        <v>120</v>
      </c>
      <c r="H32" s="3">
        <f t="shared" si="0"/>
        <v>17280</v>
      </c>
    </row>
    <row r="33" ht="20" customHeight="1" spans="1:8">
      <c r="A33" s="22"/>
      <c r="B33" s="22"/>
      <c r="C33" s="5" t="s">
        <v>286</v>
      </c>
      <c r="D33" s="17" t="s">
        <v>15</v>
      </c>
      <c r="E33" s="17" t="s">
        <v>294</v>
      </c>
      <c r="F33" s="17" t="s">
        <v>170</v>
      </c>
      <c r="G33" s="3">
        <f>G$6</f>
        <v>120</v>
      </c>
      <c r="H33" s="3">
        <f t="shared" si="0"/>
        <v>86400</v>
      </c>
    </row>
    <row r="34" ht="20" customHeight="1" spans="1:8">
      <c r="A34" s="22"/>
      <c r="B34" s="22"/>
      <c r="C34" s="5" t="s">
        <v>278</v>
      </c>
      <c r="D34" s="17" t="s">
        <v>182</v>
      </c>
      <c r="E34" s="17" t="s">
        <v>306</v>
      </c>
      <c r="F34" s="17" t="s">
        <v>170</v>
      </c>
      <c r="G34" s="3">
        <f>G$7</f>
        <v>479.84</v>
      </c>
      <c r="H34" s="3">
        <f t="shared" si="0"/>
        <v>23032.32</v>
      </c>
    </row>
    <row r="35" ht="20" customHeight="1" spans="1:8">
      <c r="A35" s="22"/>
      <c r="B35" s="22"/>
      <c r="C35" s="5" t="s">
        <v>311</v>
      </c>
      <c r="D35" s="17" t="s">
        <v>179</v>
      </c>
      <c r="E35" s="17" t="s">
        <v>306</v>
      </c>
      <c r="F35" s="17" t="s">
        <v>170</v>
      </c>
      <c r="G35" s="3">
        <f>G$8</f>
        <v>60</v>
      </c>
      <c r="H35" s="3">
        <f t="shared" si="0"/>
        <v>2880</v>
      </c>
    </row>
    <row r="36" ht="20" customHeight="1" spans="1:8">
      <c r="A36" s="22"/>
      <c r="B36" s="22"/>
      <c r="C36" s="5" t="s">
        <v>290</v>
      </c>
      <c r="D36" s="17" t="s">
        <v>179</v>
      </c>
      <c r="E36" s="17" t="s">
        <v>306</v>
      </c>
      <c r="F36" s="17" t="s">
        <v>170</v>
      </c>
      <c r="G36" s="3">
        <f>G$9</f>
        <v>60</v>
      </c>
      <c r="H36" s="3">
        <f t="shared" si="0"/>
        <v>2880</v>
      </c>
    </row>
    <row r="37" ht="20" customHeight="1" spans="1:8">
      <c r="A37" s="22"/>
      <c r="B37" s="22"/>
      <c r="C37" s="5" t="s">
        <v>291</v>
      </c>
      <c r="D37" s="17" t="s">
        <v>179</v>
      </c>
      <c r="E37" s="17" t="s">
        <v>185</v>
      </c>
      <c r="F37" s="17" t="s">
        <v>170</v>
      </c>
      <c r="G37" s="3">
        <f>G$10</f>
        <v>185</v>
      </c>
      <c r="H37" s="3">
        <f t="shared" si="0"/>
        <v>1480</v>
      </c>
    </row>
    <row r="38" ht="20" customHeight="1" spans="1:8">
      <c r="A38" s="22"/>
      <c r="B38" s="22"/>
      <c r="C38" s="5" t="s">
        <v>292</v>
      </c>
      <c r="D38" s="17" t="s">
        <v>179</v>
      </c>
      <c r="E38" s="17" t="s">
        <v>306</v>
      </c>
      <c r="F38" s="17" t="s">
        <v>170</v>
      </c>
      <c r="G38" s="3">
        <f>G$11</f>
        <v>10</v>
      </c>
      <c r="H38" s="3">
        <f t="shared" si="0"/>
        <v>480</v>
      </c>
    </row>
    <row r="39" ht="15" spans="1:8">
      <c r="A39" s="17" t="s">
        <v>80</v>
      </c>
      <c r="B39" s="17" t="s">
        <v>411</v>
      </c>
      <c r="C39" s="5" t="s">
        <v>280</v>
      </c>
      <c r="D39" s="17" t="s">
        <v>174</v>
      </c>
      <c r="E39" s="17" t="s">
        <v>313</v>
      </c>
      <c r="F39" s="17" t="s">
        <v>170</v>
      </c>
      <c r="G39" s="3">
        <f>G$3</f>
        <v>6000</v>
      </c>
      <c r="H39" s="3">
        <f t="shared" si="0"/>
        <v>72000</v>
      </c>
    </row>
    <row r="40" ht="15" spans="1:8">
      <c r="A40" s="22"/>
      <c r="B40" s="22"/>
      <c r="C40" s="5" t="s">
        <v>278</v>
      </c>
      <c r="D40" s="17" t="s">
        <v>182</v>
      </c>
      <c r="E40" s="17" t="s">
        <v>317</v>
      </c>
      <c r="F40" s="17" t="s">
        <v>170</v>
      </c>
      <c r="G40" s="3">
        <f>G$7</f>
        <v>479.84</v>
      </c>
      <c r="H40" s="3">
        <f t="shared" si="0"/>
        <v>34548.48</v>
      </c>
    </row>
    <row r="41" ht="15" spans="1:8">
      <c r="A41" s="22"/>
      <c r="B41" s="22"/>
      <c r="C41" s="5" t="s">
        <v>311</v>
      </c>
      <c r="D41" s="17" t="s">
        <v>179</v>
      </c>
      <c r="E41" s="17" t="s">
        <v>317</v>
      </c>
      <c r="F41" s="17" t="s">
        <v>170</v>
      </c>
      <c r="G41" s="3">
        <f>G$8</f>
        <v>60</v>
      </c>
      <c r="H41" s="3">
        <f t="shared" si="0"/>
        <v>4320</v>
      </c>
    </row>
    <row r="42" ht="15" spans="1:8">
      <c r="A42" s="22"/>
      <c r="B42" s="22"/>
      <c r="C42" s="5" t="s">
        <v>290</v>
      </c>
      <c r="D42" s="17" t="s">
        <v>179</v>
      </c>
      <c r="E42" s="17" t="s">
        <v>317</v>
      </c>
      <c r="F42" s="17" t="s">
        <v>170</v>
      </c>
      <c r="G42" s="3">
        <f>G$9</f>
        <v>60</v>
      </c>
      <c r="H42" s="3">
        <f t="shared" si="0"/>
        <v>4320</v>
      </c>
    </row>
    <row r="43" ht="15" spans="1:8">
      <c r="A43" s="22"/>
      <c r="B43" s="22"/>
      <c r="C43" s="5" t="s">
        <v>291</v>
      </c>
      <c r="D43" s="17" t="s">
        <v>179</v>
      </c>
      <c r="E43" s="17" t="s">
        <v>313</v>
      </c>
      <c r="F43" s="17" t="s">
        <v>170</v>
      </c>
      <c r="G43" s="3">
        <f>G$10</f>
        <v>185</v>
      </c>
      <c r="H43" s="3">
        <f t="shared" si="0"/>
        <v>2220</v>
      </c>
    </row>
    <row r="44" ht="15" spans="1:8">
      <c r="A44" s="22"/>
      <c r="B44" s="22"/>
      <c r="C44" s="5" t="s">
        <v>292</v>
      </c>
      <c r="D44" s="17" t="s">
        <v>179</v>
      </c>
      <c r="E44" s="17" t="s">
        <v>317</v>
      </c>
      <c r="F44" s="17" t="s">
        <v>170</v>
      </c>
      <c r="G44" s="3">
        <f>G$11</f>
        <v>10</v>
      </c>
      <c r="H44" s="3">
        <f t="shared" si="0"/>
        <v>720</v>
      </c>
    </row>
    <row r="45" ht="15" spans="1:8">
      <c r="A45" s="17" t="s">
        <v>82</v>
      </c>
      <c r="B45" s="17" t="s">
        <v>412</v>
      </c>
      <c r="C45" s="5" t="s">
        <v>280</v>
      </c>
      <c r="D45" s="17" t="s">
        <v>174</v>
      </c>
      <c r="E45" s="17" t="s">
        <v>313</v>
      </c>
      <c r="F45" s="17" t="s">
        <v>170</v>
      </c>
      <c r="G45" s="3">
        <f>G$3</f>
        <v>6000</v>
      </c>
      <c r="H45" s="3">
        <f t="shared" si="0"/>
        <v>72000</v>
      </c>
    </row>
    <row r="46" ht="15" spans="1:8">
      <c r="A46" s="22"/>
      <c r="B46" s="22"/>
      <c r="C46" s="5" t="s">
        <v>278</v>
      </c>
      <c r="D46" s="17" t="s">
        <v>182</v>
      </c>
      <c r="E46" s="17" t="s">
        <v>317</v>
      </c>
      <c r="F46" s="17" t="s">
        <v>170</v>
      </c>
      <c r="G46" s="3">
        <f>G$7</f>
        <v>479.84</v>
      </c>
      <c r="H46" s="3">
        <f t="shared" si="0"/>
        <v>34548.48</v>
      </c>
    </row>
    <row r="47" ht="15" spans="1:8">
      <c r="A47" s="22"/>
      <c r="B47" s="22"/>
      <c r="C47" s="5" t="s">
        <v>311</v>
      </c>
      <c r="D47" s="17" t="s">
        <v>179</v>
      </c>
      <c r="E47" s="17" t="s">
        <v>317</v>
      </c>
      <c r="F47" s="17" t="s">
        <v>170</v>
      </c>
      <c r="G47" s="3">
        <f>G$8</f>
        <v>60</v>
      </c>
      <c r="H47" s="3">
        <f t="shared" si="0"/>
        <v>4320</v>
      </c>
    </row>
    <row r="48" ht="15" spans="1:8">
      <c r="A48" s="22"/>
      <c r="B48" s="22"/>
      <c r="C48" s="5" t="s">
        <v>290</v>
      </c>
      <c r="D48" s="17" t="s">
        <v>179</v>
      </c>
      <c r="E48" s="17" t="s">
        <v>317</v>
      </c>
      <c r="F48" s="17" t="s">
        <v>170</v>
      </c>
      <c r="G48" s="3">
        <f>G$9</f>
        <v>60</v>
      </c>
      <c r="H48" s="3">
        <f t="shared" si="0"/>
        <v>4320</v>
      </c>
    </row>
    <row r="49" ht="15" spans="1:8">
      <c r="A49" s="22"/>
      <c r="B49" s="22"/>
      <c r="C49" s="5" t="s">
        <v>291</v>
      </c>
      <c r="D49" s="17" t="s">
        <v>179</v>
      </c>
      <c r="E49" s="17" t="s">
        <v>313</v>
      </c>
      <c r="F49" s="17" t="s">
        <v>170</v>
      </c>
      <c r="G49" s="3">
        <f>G$10</f>
        <v>185</v>
      </c>
      <c r="H49" s="3">
        <f t="shared" si="0"/>
        <v>2220</v>
      </c>
    </row>
    <row r="50" ht="15" spans="1:8">
      <c r="A50" s="22"/>
      <c r="B50" s="22"/>
      <c r="C50" s="5" t="s">
        <v>292</v>
      </c>
      <c r="D50" s="17" t="s">
        <v>179</v>
      </c>
      <c r="E50" s="17" t="s">
        <v>317</v>
      </c>
      <c r="F50" s="17" t="s">
        <v>170</v>
      </c>
      <c r="G50" s="3">
        <f>G$11</f>
        <v>10</v>
      </c>
      <c r="H50" s="3">
        <f t="shared" si="0"/>
        <v>720</v>
      </c>
    </row>
    <row r="51" ht="15" spans="1:8">
      <c r="A51" s="17" t="s">
        <v>84</v>
      </c>
      <c r="B51" s="17" t="s">
        <v>413</v>
      </c>
      <c r="C51" s="5" t="s">
        <v>280</v>
      </c>
      <c r="D51" s="17" t="s">
        <v>174</v>
      </c>
      <c r="E51" s="17" t="s">
        <v>313</v>
      </c>
      <c r="F51" s="17" t="s">
        <v>170</v>
      </c>
      <c r="G51" s="3">
        <f>G$3</f>
        <v>6000</v>
      </c>
      <c r="H51" s="3">
        <f t="shared" si="0"/>
        <v>72000</v>
      </c>
    </row>
    <row r="52" ht="15" spans="1:8">
      <c r="A52" s="22"/>
      <c r="B52" s="22"/>
      <c r="C52" s="5" t="s">
        <v>278</v>
      </c>
      <c r="D52" s="17" t="s">
        <v>182</v>
      </c>
      <c r="E52" s="17" t="s">
        <v>317</v>
      </c>
      <c r="F52" s="17" t="s">
        <v>170</v>
      </c>
      <c r="G52" s="3">
        <f>G$7</f>
        <v>479.84</v>
      </c>
      <c r="H52" s="3">
        <f t="shared" si="0"/>
        <v>34548.48</v>
      </c>
    </row>
    <row r="53" ht="15" spans="1:8">
      <c r="A53" s="22"/>
      <c r="B53" s="22"/>
      <c r="C53" s="5" t="s">
        <v>311</v>
      </c>
      <c r="D53" s="17" t="s">
        <v>179</v>
      </c>
      <c r="E53" s="17" t="s">
        <v>317</v>
      </c>
      <c r="F53" s="17" t="s">
        <v>170</v>
      </c>
      <c r="G53" s="3">
        <f>G$8</f>
        <v>60</v>
      </c>
      <c r="H53" s="3">
        <f t="shared" si="0"/>
        <v>4320</v>
      </c>
    </row>
    <row r="54" ht="15" spans="1:8">
      <c r="A54" s="22"/>
      <c r="B54" s="22"/>
      <c r="C54" s="5" t="s">
        <v>290</v>
      </c>
      <c r="D54" s="17" t="s">
        <v>179</v>
      </c>
      <c r="E54" s="17" t="s">
        <v>317</v>
      </c>
      <c r="F54" s="17" t="s">
        <v>170</v>
      </c>
      <c r="G54" s="3">
        <f>G$9</f>
        <v>60</v>
      </c>
      <c r="H54" s="3">
        <f t="shared" si="0"/>
        <v>4320</v>
      </c>
    </row>
    <row r="55" ht="15" spans="1:8">
      <c r="A55" s="22"/>
      <c r="B55" s="22"/>
      <c r="C55" s="5" t="s">
        <v>291</v>
      </c>
      <c r="D55" s="17" t="s">
        <v>179</v>
      </c>
      <c r="E55" s="17" t="s">
        <v>313</v>
      </c>
      <c r="F55" s="17" t="s">
        <v>170</v>
      </c>
      <c r="G55" s="3">
        <f>G$10</f>
        <v>185</v>
      </c>
      <c r="H55" s="3">
        <f t="shared" si="0"/>
        <v>2220</v>
      </c>
    </row>
    <row r="56" ht="15" spans="1:8">
      <c r="A56" s="22"/>
      <c r="B56" s="22"/>
      <c r="C56" s="5" t="s">
        <v>292</v>
      </c>
      <c r="D56" s="17" t="s">
        <v>179</v>
      </c>
      <c r="E56" s="17" t="s">
        <v>317</v>
      </c>
      <c r="F56" s="17" t="s">
        <v>170</v>
      </c>
      <c r="G56" s="3">
        <f>G$11</f>
        <v>10</v>
      </c>
      <c r="H56" s="3">
        <f t="shared" si="0"/>
        <v>720</v>
      </c>
    </row>
    <row r="57" ht="15" spans="1:8">
      <c r="A57" s="17" t="s">
        <v>185</v>
      </c>
      <c r="B57" s="17" t="s">
        <v>414</v>
      </c>
      <c r="C57" s="5" t="s">
        <v>280</v>
      </c>
      <c r="D57" s="17" t="s">
        <v>174</v>
      </c>
      <c r="E57" s="17" t="s">
        <v>313</v>
      </c>
      <c r="F57" s="17" t="s">
        <v>170</v>
      </c>
      <c r="G57" s="3">
        <f>G$3</f>
        <v>6000</v>
      </c>
      <c r="H57" s="3">
        <f t="shared" si="0"/>
        <v>72000</v>
      </c>
    </row>
    <row r="58" ht="15" spans="1:8">
      <c r="A58" s="22"/>
      <c r="B58" s="22"/>
      <c r="C58" s="5" t="s">
        <v>278</v>
      </c>
      <c r="D58" s="17" t="s">
        <v>182</v>
      </c>
      <c r="E58" s="17" t="s">
        <v>317</v>
      </c>
      <c r="F58" s="17" t="s">
        <v>170</v>
      </c>
      <c r="G58" s="3">
        <f>G$7</f>
        <v>479.84</v>
      </c>
      <c r="H58" s="3">
        <f t="shared" si="0"/>
        <v>34548.48</v>
      </c>
    </row>
    <row r="59" ht="15" spans="1:8">
      <c r="A59" s="22"/>
      <c r="B59" s="22"/>
      <c r="C59" s="5" t="s">
        <v>311</v>
      </c>
      <c r="D59" s="17" t="s">
        <v>179</v>
      </c>
      <c r="E59" s="17" t="s">
        <v>317</v>
      </c>
      <c r="F59" s="17" t="s">
        <v>170</v>
      </c>
      <c r="G59" s="3">
        <f>G$8</f>
        <v>60</v>
      </c>
      <c r="H59" s="3">
        <f t="shared" si="0"/>
        <v>4320</v>
      </c>
    </row>
    <row r="60" ht="15" spans="1:8">
      <c r="A60" s="22"/>
      <c r="B60" s="22"/>
      <c r="C60" s="5" t="s">
        <v>290</v>
      </c>
      <c r="D60" s="17" t="s">
        <v>179</v>
      </c>
      <c r="E60" s="17" t="s">
        <v>317</v>
      </c>
      <c r="F60" s="17" t="s">
        <v>170</v>
      </c>
      <c r="G60" s="3">
        <f>G$9</f>
        <v>60</v>
      </c>
      <c r="H60" s="3">
        <f t="shared" si="0"/>
        <v>4320</v>
      </c>
    </row>
    <row r="61" ht="15" spans="1:8">
      <c r="A61" s="22"/>
      <c r="B61" s="22"/>
      <c r="C61" s="5" t="s">
        <v>291</v>
      </c>
      <c r="D61" s="17" t="s">
        <v>179</v>
      </c>
      <c r="E61" s="17" t="s">
        <v>313</v>
      </c>
      <c r="F61" s="17" t="s">
        <v>170</v>
      </c>
      <c r="G61" s="3">
        <f>G$10</f>
        <v>185</v>
      </c>
      <c r="H61" s="3">
        <f t="shared" si="0"/>
        <v>2220</v>
      </c>
    </row>
    <row r="62" ht="15" spans="1:8">
      <c r="A62" s="22"/>
      <c r="B62" s="22"/>
      <c r="C62" s="5" t="s">
        <v>292</v>
      </c>
      <c r="D62" s="17" t="s">
        <v>179</v>
      </c>
      <c r="E62" s="17" t="s">
        <v>317</v>
      </c>
      <c r="F62" s="17" t="s">
        <v>170</v>
      </c>
      <c r="G62" s="3">
        <f>G$11</f>
        <v>10</v>
      </c>
      <c r="H62" s="3">
        <f t="shared" si="0"/>
        <v>720</v>
      </c>
    </row>
    <row r="63" ht="15" spans="1:8">
      <c r="A63" s="17" t="s">
        <v>231</v>
      </c>
      <c r="B63" s="17" t="s">
        <v>415</v>
      </c>
      <c r="C63" s="5" t="s">
        <v>280</v>
      </c>
      <c r="D63" s="17" t="s">
        <v>174</v>
      </c>
      <c r="E63" s="17" t="s">
        <v>313</v>
      </c>
      <c r="F63" s="17" t="s">
        <v>170</v>
      </c>
      <c r="G63" s="3">
        <f>G$3</f>
        <v>6000</v>
      </c>
      <c r="H63" s="3">
        <f t="shared" si="0"/>
        <v>72000</v>
      </c>
    </row>
    <row r="64" ht="15" spans="1:8">
      <c r="A64" s="22"/>
      <c r="B64" s="22"/>
      <c r="C64" s="5" t="s">
        <v>278</v>
      </c>
      <c r="D64" s="17" t="s">
        <v>182</v>
      </c>
      <c r="E64" s="17" t="s">
        <v>317</v>
      </c>
      <c r="F64" s="17" t="s">
        <v>170</v>
      </c>
      <c r="G64" s="3">
        <f>G$7</f>
        <v>479.84</v>
      </c>
      <c r="H64" s="3">
        <f t="shared" si="0"/>
        <v>34548.48</v>
      </c>
    </row>
    <row r="65" ht="15" spans="1:8">
      <c r="A65" s="22"/>
      <c r="B65" s="22"/>
      <c r="C65" s="5" t="s">
        <v>289</v>
      </c>
      <c r="D65" s="17" t="s">
        <v>179</v>
      </c>
      <c r="E65" s="17" t="s">
        <v>317</v>
      </c>
      <c r="F65" s="17" t="s">
        <v>170</v>
      </c>
      <c r="G65" s="3">
        <f>G$8</f>
        <v>60</v>
      </c>
      <c r="H65" s="3">
        <f t="shared" si="0"/>
        <v>4320</v>
      </c>
    </row>
    <row r="66" ht="15" spans="1:8">
      <c r="A66" s="22"/>
      <c r="B66" s="22"/>
      <c r="C66" s="5" t="s">
        <v>290</v>
      </c>
      <c r="D66" s="17" t="s">
        <v>179</v>
      </c>
      <c r="E66" s="17" t="s">
        <v>317</v>
      </c>
      <c r="F66" s="17" t="s">
        <v>170</v>
      </c>
      <c r="G66" s="3">
        <f>G$9</f>
        <v>60</v>
      </c>
      <c r="H66" s="3">
        <f t="shared" si="0"/>
        <v>4320</v>
      </c>
    </row>
    <row r="67" ht="15" spans="1:8">
      <c r="A67" s="22"/>
      <c r="B67" s="22"/>
      <c r="C67" s="5" t="s">
        <v>291</v>
      </c>
      <c r="D67" s="17" t="s">
        <v>179</v>
      </c>
      <c r="E67" s="17" t="s">
        <v>313</v>
      </c>
      <c r="F67" s="17" t="s">
        <v>170</v>
      </c>
      <c r="G67" s="3">
        <f>G$10</f>
        <v>185</v>
      </c>
      <c r="H67" s="3">
        <f t="shared" si="0"/>
        <v>2220</v>
      </c>
    </row>
    <row r="68" ht="15" spans="1:8">
      <c r="A68" s="22"/>
      <c r="B68" s="22"/>
      <c r="C68" s="5" t="s">
        <v>292</v>
      </c>
      <c r="D68" s="17" t="s">
        <v>179</v>
      </c>
      <c r="E68" s="17" t="s">
        <v>317</v>
      </c>
      <c r="F68" s="17" t="s">
        <v>170</v>
      </c>
      <c r="G68" s="3">
        <f>G$11</f>
        <v>10</v>
      </c>
      <c r="H68" s="3">
        <f t="shared" ref="H68:H131" si="1">G68*E68</f>
        <v>720</v>
      </c>
    </row>
    <row r="69" ht="15" spans="1:8">
      <c r="A69" s="17" t="s">
        <v>250</v>
      </c>
      <c r="B69" s="17" t="s">
        <v>416</v>
      </c>
      <c r="C69" s="5" t="s">
        <v>280</v>
      </c>
      <c r="D69" s="17" t="s">
        <v>174</v>
      </c>
      <c r="E69" s="17" t="s">
        <v>313</v>
      </c>
      <c r="F69" s="17" t="s">
        <v>170</v>
      </c>
      <c r="G69" s="3">
        <f>G$3</f>
        <v>6000</v>
      </c>
      <c r="H69" s="3">
        <f t="shared" si="1"/>
        <v>72000</v>
      </c>
    </row>
    <row r="70" ht="15" spans="1:8">
      <c r="A70" s="22"/>
      <c r="B70" s="22"/>
      <c r="C70" s="5" t="s">
        <v>278</v>
      </c>
      <c r="D70" s="17" t="s">
        <v>182</v>
      </c>
      <c r="E70" s="17" t="s">
        <v>317</v>
      </c>
      <c r="F70" s="17" t="s">
        <v>170</v>
      </c>
      <c r="G70" s="3">
        <f>G$7</f>
        <v>479.84</v>
      </c>
      <c r="H70" s="3">
        <f t="shared" si="1"/>
        <v>34548.48</v>
      </c>
    </row>
    <row r="71" ht="15" spans="1:8">
      <c r="A71" s="22"/>
      <c r="B71" s="22"/>
      <c r="C71" s="5" t="s">
        <v>311</v>
      </c>
      <c r="D71" s="17" t="s">
        <v>179</v>
      </c>
      <c r="E71" s="17" t="s">
        <v>317</v>
      </c>
      <c r="F71" s="17" t="s">
        <v>170</v>
      </c>
      <c r="G71" s="3">
        <f>G$8</f>
        <v>60</v>
      </c>
      <c r="H71" s="3">
        <f t="shared" si="1"/>
        <v>4320</v>
      </c>
    </row>
    <row r="72" ht="15" spans="1:8">
      <c r="A72" s="22"/>
      <c r="B72" s="22"/>
      <c r="C72" s="5" t="s">
        <v>290</v>
      </c>
      <c r="D72" s="17" t="s">
        <v>179</v>
      </c>
      <c r="E72" s="17" t="s">
        <v>317</v>
      </c>
      <c r="F72" s="17" t="s">
        <v>170</v>
      </c>
      <c r="G72" s="3">
        <f>G$9</f>
        <v>60</v>
      </c>
      <c r="H72" s="3">
        <f t="shared" si="1"/>
        <v>4320</v>
      </c>
    </row>
    <row r="73" ht="15" spans="1:8">
      <c r="A73" s="22"/>
      <c r="B73" s="22"/>
      <c r="C73" s="5" t="s">
        <v>291</v>
      </c>
      <c r="D73" s="17" t="s">
        <v>179</v>
      </c>
      <c r="E73" s="17" t="s">
        <v>313</v>
      </c>
      <c r="F73" s="17" t="s">
        <v>170</v>
      </c>
      <c r="G73" s="3">
        <f>G$10</f>
        <v>185</v>
      </c>
      <c r="H73" s="3">
        <f t="shared" si="1"/>
        <v>2220</v>
      </c>
    </row>
    <row r="74" ht="15" spans="1:8">
      <c r="A74" s="22"/>
      <c r="B74" s="22"/>
      <c r="C74" s="5" t="s">
        <v>292</v>
      </c>
      <c r="D74" s="17" t="s">
        <v>179</v>
      </c>
      <c r="E74" s="17" t="s">
        <v>317</v>
      </c>
      <c r="F74" s="17" t="s">
        <v>170</v>
      </c>
      <c r="G74" s="3">
        <f>G$11</f>
        <v>10</v>
      </c>
      <c r="H74" s="3">
        <f t="shared" si="1"/>
        <v>720</v>
      </c>
    </row>
    <row r="75" ht="15" spans="1:8">
      <c r="A75" s="17" t="s">
        <v>304</v>
      </c>
      <c r="B75" s="17" t="s">
        <v>417</v>
      </c>
      <c r="C75" s="5" t="s">
        <v>280</v>
      </c>
      <c r="D75" s="17" t="s">
        <v>174</v>
      </c>
      <c r="E75" s="17" t="s">
        <v>313</v>
      </c>
      <c r="F75" s="17" t="s">
        <v>170</v>
      </c>
      <c r="G75" s="3">
        <f>G$3</f>
        <v>6000</v>
      </c>
      <c r="H75" s="3">
        <f t="shared" si="1"/>
        <v>72000</v>
      </c>
    </row>
    <row r="76" ht="15" spans="1:8">
      <c r="A76" s="17"/>
      <c r="B76" s="17"/>
      <c r="C76" s="5" t="s">
        <v>278</v>
      </c>
      <c r="D76" s="17" t="s">
        <v>182</v>
      </c>
      <c r="E76" s="17" t="s">
        <v>317</v>
      </c>
      <c r="F76" s="17" t="s">
        <v>170</v>
      </c>
      <c r="G76" s="3">
        <f>G$7</f>
        <v>479.84</v>
      </c>
      <c r="H76" s="3">
        <f t="shared" si="1"/>
        <v>34548.48</v>
      </c>
    </row>
    <row r="77" ht="15" spans="1:8">
      <c r="A77" s="17"/>
      <c r="B77" s="17"/>
      <c r="C77" s="5" t="s">
        <v>311</v>
      </c>
      <c r="D77" s="17" t="s">
        <v>179</v>
      </c>
      <c r="E77" s="17" t="s">
        <v>317</v>
      </c>
      <c r="F77" s="17" t="s">
        <v>170</v>
      </c>
      <c r="G77" s="3">
        <f>G$8</f>
        <v>60</v>
      </c>
      <c r="H77" s="3">
        <f t="shared" si="1"/>
        <v>4320</v>
      </c>
    </row>
    <row r="78" ht="15" spans="1:8">
      <c r="A78" s="17"/>
      <c r="B78" s="17"/>
      <c r="C78" s="5" t="s">
        <v>290</v>
      </c>
      <c r="D78" s="17" t="s">
        <v>179</v>
      </c>
      <c r="E78" s="17" t="s">
        <v>317</v>
      </c>
      <c r="F78" s="17" t="s">
        <v>170</v>
      </c>
      <c r="G78" s="3">
        <f>G$9</f>
        <v>60</v>
      </c>
      <c r="H78" s="3">
        <f t="shared" si="1"/>
        <v>4320</v>
      </c>
    </row>
    <row r="79" ht="15" spans="1:8">
      <c r="A79" s="17"/>
      <c r="B79" s="17"/>
      <c r="C79" s="5" t="s">
        <v>291</v>
      </c>
      <c r="D79" s="17" t="s">
        <v>179</v>
      </c>
      <c r="E79" s="17" t="s">
        <v>313</v>
      </c>
      <c r="F79" s="17" t="s">
        <v>170</v>
      </c>
      <c r="G79" s="3">
        <f>G$10</f>
        <v>185</v>
      </c>
      <c r="H79" s="3">
        <f t="shared" si="1"/>
        <v>2220</v>
      </c>
    </row>
    <row r="80" ht="15" spans="1:8">
      <c r="A80" s="17"/>
      <c r="B80" s="17"/>
      <c r="C80" s="5" t="s">
        <v>292</v>
      </c>
      <c r="D80" s="17" t="s">
        <v>179</v>
      </c>
      <c r="E80" s="17" t="s">
        <v>317</v>
      </c>
      <c r="F80" s="17" t="s">
        <v>170</v>
      </c>
      <c r="G80" s="3">
        <f>G$11</f>
        <v>10</v>
      </c>
      <c r="H80" s="3">
        <f t="shared" si="1"/>
        <v>720</v>
      </c>
    </row>
    <row r="81" ht="15" spans="1:8">
      <c r="A81" s="17" t="s">
        <v>313</v>
      </c>
      <c r="B81" s="17" t="s">
        <v>418</v>
      </c>
      <c r="C81" s="5" t="s">
        <v>280</v>
      </c>
      <c r="D81" s="17" t="s">
        <v>174</v>
      </c>
      <c r="E81" s="17" t="s">
        <v>185</v>
      </c>
      <c r="F81" s="17" t="s">
        <v>170</v>
      </c>
      <c r="G81" s="3">
        <f>G$3</f>
        <v>6000</v>
      </c>
      <c r="H81" s="3">
        <f t="shared" si="1"/>
        <v>48000</v>
      </c>
    </row>
    <row r="82" ht="15" spans="1:8">
      <c r="A82" s="22"/>
      <c r="B82" s="22"/>
      <c r="C82" s="5" t="s">
        <v>278</v>
      </c>
      <c r="D82" s="17" t="s">
        <v>182</v>
      </c>
      <c r="E82" s="17" t="s">
        <v>306</v>
      </c>
      <c r="F82" s="17" t="s">
        <v>170</v>
      </c>
      <c r="G82" s="3">
        <f>G$7</f>
        <v>479.84</v>
      </c>
      <c r="H82" s="3">
        <f t="shared" si="1"/>
        <v>23032.32</v>
      </c>
    </row>
    <row r="83" ht="15" spans="1:8">
      <c r="A83" s="22"/>
      <c r="B83" s="22"/>
      <c r="C83" s="5" t="s">
        <v>311</v>
      </c>
      <c r="D83" s="17" t="s">
        <v>179</v>
      </c>
      <c r="E83" s="17" t="s">
        <v>306</v>
      </c>
      <c r="F83" s="17" t="s">
        <v>170</v>
      </c>
      <c r="G83" s="3">
        <f>G$8</f>
        <v>60</v>
      </c>
      <c r="H83" s="3">
        <f t="shared" si="1"/>
        <v>2880</v>
      </c>
    </row>
    <row r="84" ht="15" spans="1:8">
      <c r="A84" s="22"/>
      <c r="B84" s="22"/>
      <c r="C84" s="5" t="s">
        <v>290</v>
      </c>
      <c r="D84" s="17" t="s">
        <v>179</v>
      </c>
      <c r="E84" s="17" t="s">
        <v>306</v>
      </c>
      <c r="F84" s="17" t="s">
        <v>170</v>
      </c>
      <c r="G84" s="3">
        <f>G$9</f>
        <v>60</v>
      </c>
      <c r="H84" s="3">
        <f t="shared" si="1"/>
        <v>2880</v>
      </c>
    </row>
    <row r="85" ht="15" spans="1:8">
      <c r="A85" s="22"/>
      <c r="B85" s="22"/>
      <c r="C85" s="5" t="s">
        <v>291</v>
      </c>
      <c r="D85" s="17" t="s">
        <v>179</v>
      </c>
      <c r="E85" s="17" t="s">
        <v>185</v>
      </c>
      <c r="F85" s="17" t="s">
        <v>170</v>
      </c>
      <c r="G85" s="3">
        <f>G$10</f>
        <v>185</v>
      </c>
      <c r="H85" s="3">
        <f t="shared" si="1"/>
        <v>1480</v>
      </c>
    </row>
    <row r="86" ht="15" spans="1:8">
      <c r="A86" s="22"/>
      <c r="B86" s="22"/>
      <c r="C86" s="5" t="s">
        <v>292</v>
      </c>
      <c r="D86" s="17" t="s">
        <v>179</v>
      </c>
      <c r="E86" s="17" t="s">
        <v>306</v>
      </c>
      <c r="F86" s="17" t="s">
        <v>170</v>
      </c>
      <c r="G86" s="3">
        <f>G$11</f>
        <v>10</v>
      </c>
      <c r="H86" s="3">
        <f t="shared" si="1"/>
        <v>480</v>
      </c>
    </row>
    <row r="87" ht="15" spans="1:8">
      <c r="A87" s="17" t="s">
        <v>329</v>
      </c>
      <c r="B87" s="17" t="s">
        <v>419</v>
      </c>
      <c r="C87" s="5" t="s">
        <v>280</v>
      </c>
      <c r="D87" s="17" t="s">
        <v>174</v>
      </c>
      <c r="E87" s="17" t="s">
        <v>313</v>
      </c>
      <c r="F87" s="17" t="s">
        <v>170</v>
      </c>
      <c r="G87" s="3">
        <f>G$3</f>
        <v>6000</v>
      </c>
      <c r="H87" s="3">
        <f t="shared" si="1"/>
        <v>72000</v>
      </c>
    </row>
    <row r="88" ht="15" spans="1:8">
      <c r="A88" s="22"/>
      <c r="B88" s="22"/>
      <c r="C88" s="5" t="s">
        <v>278</v>
      </c>
      <c r="D88" s="17" t="s">
        <v>182</v>
      </c>
      <c r="E88" s="17" t="s">
        <v>317</v>
      </c>
      <c r="F88" s="17" t="s">
        <v>170</v>
      </c>
      <c r="G88" s="3">
        <f>G$7</f>
        <v>479.84</v>
      </c>
      <c r="H88" s="3">
        <f t="shared" si="1"/>
        <v>34548.48</v>
      </c>
    </row>
    <row r="89" ht="15" spans="1:8">
      <c r="A89" s="22"/>
      <c r="B89" s="22"/>
      <c r="C89" s="5" t="s">
        <v>289</v>
      </c>
      <c r="D89" s="17" t="s">
        <v>179</v>
      </c>
      <c r="E89" s="17" t="s">
        <v>317</v>
      </c>
      <c r="F89" s="17" t="s">
        <v>170</v>
      </c>
      <c r="G89" s="3">
        <f>G$8</f>
        <v>60</v>
      </c>
      <c r="H89" s="3">
        <f t="shared" si="1"/>
        <v>4320</v>
      </c>
    </row>
    <row r="90" ht="15" spans="1:8">
      <c r="A90" s="22"/>
      <c r="B90" s="22"/>
      <c r="C90" s="5" t="s">
        <v>290</v>
      </c>
      <c r="D90" s="17" t="s">
        <v>179</v>
      </c>
      <c r="E90" s="17" t="s">
        <v>317</v>
      </c>
      <c r="F90" s="17" t="s">
        <v>170</v>
      </c>
      <c r="G90" s="3">
        <f>G$9</f>
        <v>60</v>
      </c>
      <c r="H90" s="3">
        <f t="shared" si="1"/>
        <v>4320</v>
      </c>
    </row>
    <row r="91" ht="15" spans="1:8">
      <c r="A91" s="22"/>
      <c r="B91" s="22"/>
      <c r="C91" s="5" t="s">
        <v>291</v>
      </c>
      <c r="D91" s="17" t="s">
        <v>179</v>
      </c>
      <c r="E91" s="17" t="s">
        <v>313</v>
      </c>
      <c r="F91" s="17" t="s">
        <v>170</v>
      </c>
      <c r="G91" s="3">
        <f>G$10</f>
        <v>185</v>
      </c>
      <c r="H91" s="3">
        <f t="shared" si="1"/>
        <v>2220</v>
      </c>
    </row>
    <row r="92" ht="15" spans="1:8">
      <c r="A92" s="22"/>
      <c r="B92" s="22"/>
      <c r="C92" s="5" t="s">
        <v>292</v>
      </c>
      <c r="D92" s="17" t="s">
        <v>179</v>
      </c>
      <c r="E92" s="17" t="s">
        <v>317</v>
      </c>
      <c r="F92" s="17" t="s">
        <v>170</v>
      </c>
      <c r="G92" s="3">
        <f>G$11</f>
        <v>10</v>
      </c>
      <c r="H92" s="3">
        <f t="shared" si="1"/>
        <v>720</v>
      </c>
    </row>
    <row r="93" ht="15" spans="1:8">
      <c r="A93" s="17" t="s">
        <v>268</v>
      </c>
      <c r="B93" s="17" t="s">
        <v>420</v>
      </c>
      <c r="C93" s="5" t="s">
        <v>280</v>
      </c>
      <c r="D93" s="17" t="s">
        <v>174</v>
      </c>
      <c r="E93" s="17" t="s">
        <v>185</v>
      </c>
      <c r="F93" s="17" t="s">
        <v>170</v>
      </c>
      <c r="G93" s="3">
        <f>G$3</f>
        <v>6000</v>
      </c>
      <c r="H93" s="3">
        <f t="shared" si="1"/>
        <v>48000</v>
      </c>
    </row>
    <row r="94" ht="15" spans="1:8">
      <c r="A94" s="22"/>
      <c r="B94" s="22"/>
      <c r="C94" s="5" t="s">
        <v>278</v>
      </c>
      <c r="D94" s="17" t="s">
        <v>182</v>
      </c>
      <c r="E94" s="17" t="s">
        <v>306</v>
      </c>
      <c r="F94" s="17" t="s">
        <v>170</v>
      </c>
      <c r="G94" s="3">
        <f>G$7</f>
        <v>479.84</v>
      </c>
      <c r="H94" s="3">
        <f t="shared" si="1"/>
        <v>23032.32</v>
      </c>
    </row>
    <row r="95" ht="15" spans="1:8">
      <c r="A95" s="22"/>
      <c r="B95" s="22"/>
      <c r="C95" s="5" t="s">
        <v>289</v>
      </c>
      <c r="D95" s="17" t="s">
        <v>179</v>
      </c>
      <c r="E95" s="17" t="s">
        <v>306</v>
      </c>
      <c r="F95" s="17" t="s">
        <v>170</v>
      </c>
      <c r="G95" s="3">
        <f>G$8</f>
        <v>60</v>
      </c>
      <c r="H95" s="3">
        <f t="shared" si="1"/>
        <v>2880</v>
      </c>
    </row>
    <row r="96" ht="15" spans="1:8">
      <c r="A96" s="22"/>
      <c r="B96" s="22"/>
      <c r="C96" s="5" t="s">
        <v>290</v>
      </c>
      <c r="D96" s="17" t="s">
        <v>179</v>
      </c>
      <c r="E96" s="17" t="s">
        <v>306</v>
      </c>
      <c r="F96" s="17" t="s">
        <v>170</v>
      </c>
      <c r="G96" s="3">
        <f>G$9</f>
        <v>60</v>
      </c>
      <c r="H96" s="3">
        <f t="shared" si="1"/>
        <v>2880</v>
      </c>
    </row>
    <row r="97" ht="15" spans="1:8">
      <c r="A97" s="22"/>
      <c r="B97" s="22"/>
      <c r="C97" s="5" t="s">
        <v>291</v>
      </c>
      <c r="D97" s="17" t="s">
        <v>179</v>
      </c>
      <c r="E97" s="17" t="s">
        <v>185</v>
      </c>
      <c r="F97" s="17" t="s">
        <v>170</v>
      </c>
      <c r="G97" s="3">
        <f>G$10</f>
        <v>185</v>
      </c>
      <c r="H97" s="3">
        <f t="shared" si="1"/>
        <v>1480</v>
      </c>
    </row>
    <row r="98" ht="15" spans="1:8">
      <c r="A98" s="22"/>
      <c r="B98" s="22"/>
      <c r="C98" s="5" t="s">
        <v>292</v>
      </c>
      <c r="D98" s="17" t="s">
        <v>179</v>
      </c>
      <c r="E98" s="17" t="s">
        <v>306</v>
      </c>
      <c r="F98" s="17" t="s">
        <v>170</v>
      </c>
      <c r="G98" s="3">
        <f>G$11</f>
        <v>10</v>
      </c>
      <c r="H98" s="3">
        <f t="shared" si="1"/>
        <v>480</v>
      </c>
    </row>
    <row r="99" ht="15" spans="1:8">
      <c r="A99" s="17" t="s">
        <v>255</v>
      </c>
      <c r="B99" s="17" t="s">
        <v>421</v>
      </c>
      <c r="C99" s="5" t="s">
        <v>280</v>
      </c>
      <c r="D99" s="17" t="s">
        <v>174</v>
      </c>
      <c r="E99" s="17" t="s">
        <v>185</v>
      </c>
      <c r="F99" s="17" t="s">
        <v>170</v>
      </c>
      <c r="G99" s="3">
        <f>G$3</f>
        <v>6000</v>
      </c>
      <c r="H99" s="3">
        <f t="shared" si="1"/>
        <v>48000</v>
      </c>
    </row>
    <row r="100" ht="15" spans="1:8">
      <c r="A100" s="22"/>
      <c r="B100" s="22"/>
      <c r="C100" s="5" t="s">
        <v>278</v>
      </c>
      <c r="D100" s="17" t="s">
        <v>182</v>
      </c>
      <c r="E100" s="17" t="s">
        <v>306</v>
      </c>
      <c r="F100" s="17" t="s">
        <v>170</v>
      </c>
      <c r="G100" s="3">
        <f>G$7</f>
        <v>479.84</v>
      </c>
      <c r="H100" s="3">
        <f t="shared" si="1"/>
        <v>23032.32</v>
      </c>
    </row>
    <row r="101" ht="15" spans="1:8">
      <c r="A101" s="22"/>
      <c r="B101" s="22"/>
      <c r="C101" s="5" t="s">
        <v>311</v>
      </c>
      <c r="D101" s="17" t="s">
        <v>179</v>
      </c>
      <c r="E101" s="17" t="s">
        <v>306</v>
      </c>
      <c r="F101" s="17" t="s">
        <v>170</v>
      </c>
      <c r="G101" s="3">
        <f>G$8</f>
        <v>60</v>
      </c>
      <c r="H101" s="3">
        <f t="shared" si="1"/>
        <v>2880</v>
      </c>
    </row>
    <row r="102" ht="15" spans="1:8">
      <c r="A102" s="22"/>
      <c r="B102" s="22"/>
      <c r="C102" s="5" t="s">
        <v>290</v>
      </c>
      <c r="D102" s="17" t="s">
        <v>179</v>
      </c>
      <c r="E102" s="17" t="s">
        <v>306</v>
      </c>
      <c r="F102" s="17" t="s">
        <v>170</v>
      </c>
      <c r="G102" s="3">
        <f>G$9</f>
        <v>60</v>
      </c>
      <c r="H102" s="3">
        <f t="shared" si="1"/>
        <v>2880</v>
      </c>
    </row>
    <row r="103" ht="15" spans="1:8">
      <c r="A103" s="22"/>
      <c r="B103" s="22"/>
      <c r="C103" s="5" t="s">
        <v>291</v>
      </c>
      <c r="D103" s="17" t="s">
        <v>179</v>
      </c>
      <c r="E103" s="17" t="s">
        <v>185</v>
      </c>
      <c r="F103" s="17" t="s">
        <v>170</v>
      </c>
      <c r="G103" s="3">
        <f>G$10</f>
        <v>185</v>
      </c>
      <c r="H103" s="3">
        <f t="shared" si="1"/>
        <v>1480</v>
      </c>
    </row>
    <row r="104" ht="15" spans="1:8">
      <c r="A104" s="22"/>
      <c r="B104" s="22"/>
      <c r="C104" s="5" t="s">
        <v>292</v>
      </c>
      <c r="D104" s="17" t="s">
        <v>179</v>
      </c>
      <c r="E104" s="17" t="s">
        <v>306</v>
      </c>
      <c r="F104" s="17" t="s">
        <v>170</v>
      </c>
      <c r="G104" s="3">
        <f>G$11</f>
        <v>10</v>
      </c>
      <c r="H104" s="3">
        <f t="shared" si="1"/>
        <v>480</v>
      </c>
    </row>
    <row r="105" ht="15" spans="1:8">
      <c r="A105" s="17" t="s">
        <v>333</v>
      </c>
      <c r="B105" s="17" t="s">
        <v>422</v>
      </c>
      <c r="C105" s="5" t="s">
        <v>280</v>
      </c>
      <c r="D105" s="17" t="s">
        <v>174</v>
      </c>
      <c r="E105" s="17" t="s">
        <v>185</v>
      </c>
      <c r="F105" s="17" t="s">
        <v>170</v>
      </c>
      <c r="G105" s="3">
        <f>G$3</f>
        <v>6000</v>
      </c>
      <c r="H105" s="3">
        <f t="shared" si="1"/>
        <v>48000</v>
      </c>
    </row>
    <row r="106" ht="15" spans="1:8">
      <c r="A106" s="22"/>
      <c r="B106" s="22"/>
      <c r="C106" s="5" t="s">
        <v>278</v>
      </c>
      <c r="D106" s="17" t="s">
        <v>182</v>
      </c>
      <c r="E106" s="17" t="s">
        <v>306</v>
      </c>
      <c r="F106" s="17" t="s">
        <v>170</v>
      </c>
      <c r="G106" s="3">
        <f>G$7</f>
        <v>479.84</v>
      </c>
      <c r="H106" s="3">
        <f t="shared" si="1"/>
        <v>23032.32</v>
      </c>
    </row>
    <row r="107" ht="15" spans="1:8">
      <c r="A107" s="22"/>
      <c r="B107" s="22"/>
      <c r="C107" s="5" t="s">
        <v>311</v>
      </c>
      <c r="D107" s="17" t="s">
        <v>179</v>
      </c>
      <c r="E107" s="17" t="s">
        <v>306</v>
      </c>
      <c r="F107" s="17" t="s">
        <v>170</v>
      </c>
      <c r="G107" s="3">
        <f>G$8</f>
        <v>60</v>
      </c>
      <c r="H107" s="3">
        <f t="shared" si="1"/>
        <v>2880</v>
      </c>
    </row>
    <row r="108" ht="15" spans="1:8">
      <c r="A108" s="22"/>
      <c r="B108" s="22"/>
      <c r="C108" s="5" t="s">
        <v>290</v>
      </c>
      <c r="D108" s="17" t="s">
        <v>179</v>
      </c>
      <c r="E108" s="17" t="s">
        <v>306</v>
      </c>
      <c r="F108" s="17" t="s">
        <v>170</v>
      </c>
      <c r="G108" s="3">
        <f>G$9</f>
        <v>60</v>
      </c>
      <c r="H108" s="3">
        <f t="shared" si="1"/>
        <v>2880</v>
      </c>
    </row>
    <row r="109" ht="15" spans="1:8">
      <c r="A109" s="22"/>
      <c r="B109" s="22"/>
      <c r="C109" s="5" t="s">
        <v>291</v>
      </c>
      <c r="D109" s="17" t="s">
        <v>179</v>
      </c>
      <c r="E109" s="17" t="s">
        <v>185</v>
      </c>
      <c r="F109" s="17" t="s">
        <v>170</v>
      </c>
      <c r="G109" s="3">
        <f>G$10</f>
        <v>185</v>
      </c>
      <c r="H109" s="3">
        <f t="shared" si="1"/>
        <v>1480</v>
      </c>
    </row>
    <row r="110" ht="15" spans="1:8">
      <c r="A110" s="22"/>
      <c r="B110" s="22"/>
      <c r="C110" s="5" t="s">
        <v>292</v>
      </c>
      <c r="D110" s="17" t="s">
        <v>179</v>
      </c>
      <c r="E110" s="17" t="s">
        <v>306</v>
      </c>
      <c r="F110" s="17" t="s">
        <v>170</v>
      </c>
      <c r="G110" s="3">
        <f>G$11</f>
        <v>10</v>
      </c>
      <c r="H110" s="3">
        <f t="shared" si="1"/>
        <v>480</v>
      </c>
    </row>
    <row r="111" ht="15" spans="1:8">
      <c r="A111" s="17" t="s">
        <v>194</v>
      </c>
      <c r="B111" s="17" t="s">
        <v>423</v>
      </c>
      <c r="C111" s="5" t="s">
        <v>280</v>
      </c>
      <c r="D111" s="17" t="s">
        <v>174</v>
      </c>
      <c r="E111" s="17" t="s">
        <v>250</v>
      </c>
      <c r="F111" s="17" t="s">
        <v>170</v>
      </c>
      <c r="G111" s="3">
        <f>G$3</f>
        <v>6000</v>
      </c>
      <c r="H111" s="3">
        <f t="shared" si="1"/>
        <v>60000</v>
      </c>
    </row>
    <row r="112" ht="15" spans="1:8">
      <c r="A112" s="22"/>
      <c r="B112" s="22"/>
      <c r="C112" s="5" t="s">
        <v>278</v>
      </c>
      <c r="D112" s="17" t="s">
        <v>182</v>
      </c>
      <c r="E112" s="17" t="s">
        <v>324</v>
      </c>
      <c r="F112" s="17" t="s">
        <v>170</v>
      </c>
      <c r="G112" s="3">
        <f>G$7</f>
        <v>479.84</v>
      </c>
      <c r="H112" s="3">
        <f t="shared" si="1"/>
        <v>28790.4</v>
      </c>
    </row>
    <row r="113" ht="15" spans="1:8">
      <c r="A113" s="22"/>
      <c r="B113" s="22"/>
      <c r="C113" s="5" t="s">
        <v>311</v>
      </c>
      <c r="D113" s="17" t="s">
        <v>179</v>
      </c>
      <c r="E113" s="17" t="s">
        <v>324</v>
      </c>
      <c r="F113" s="17" t="s">
        <v>170</v>
      </c>
      <c r="G113" s="3">
        <f>G$8</f>
        <v>60</v>
      </c>
      <c r="H113" s="3">
        <f t="shared" si="1"/>
        <v>3600</v>
      </c>
    </row>
    <row r="114" ht="15" spans="1:8">
      <c r="A114" s="22"/>
      <c r="B114" s="22"/>
      <c r="C114" s="5" t="s">
        <v>290</v>
      </c>
      <c r="D114" s="17" t="s">
        <v>179</v>
      </c>
      <c r="E114" s="17" t="s">
        <v>324</v>
      </c>
      <c r="F114" s="17" t="s">
        <v>170</v>
      </c>
      <c r="G114" s="3">
        <f>G$9</f>
        <v>60</v>
      </c>
      <c r="H114" s="3">
        <f t="shared" si="1"/>
        <v>3600</v>
      </c>
    </row>
    <row r="115" ht="15" spans="1:8">
      <c r="A115" s="22"/>
      <c r="B115" s="22"/>
      <c r="C115" s="5" t="s">
        <v>291</v>
      </c>
      <c r="D115" s="17" t="s">
        <v>179</v>
      </c>
      <c r="E115" s="17" t="s">
        <v>250</v>
      </c>
      <c r="F115" s="17" t="s">
        <v>170</v>
      </c>
      <c r="G115" s="3">
        <f>G$10</f>
        <v>185</v>
      </c>
      <c r="H115" s="3">
        <f t="shared" si="1"/>
        <v>1850</v>
      </c>
    </row>
    <row r="116" ht="15" spans="1:8">
      <c r="A116" s="22"/>
      <c r="B116" s="22"/>
      <c r="C116" s="5" t="s">
        <v>292</v>
      </c>
      <c r="D116" s="17" t="s">
        <v>179</v>
      </c>
      <c r="E116" s="17" t="s">
        <v>324</v>
      </c>
      <c r="F116" s="17" t="s">
        <v>170</v>
      </c>
      <c r="G116" s="3">
        <f>G$11</f>
        <v>10</v>
      </c>
      <c r="H116" s="3">
        <f t="shared" si="1"/>
        <v>600</v>
      </c>
    </row>
    <row r="117" ht="15" spans="1:8">
      <c r="A117" s="17" t="s">
        <v>204</v>
      </c>
      <c r="B117" s="17" t="s">
        <v>424</v>
      </c>
      <c r="C117" s="5" t="s">
        <v>280</v>
      </c>
      <c r="D117" s="17" t="s">
        <v>174</v>
      </c>
      <c r="E117" s="17" t="s">
        <v>185</v>
      </c>
      <c r="F117" s="17" t="s">
        <v>170</v>
      </c>
      <c r="G117" s="3">
        <f>G$3</f>
        <v>6000</v>
      </c>
      <c r="H117" s="3">
        <f t="shared" si="1"/>
        <v>48000</v>
      </c>
    </row>
    <row r="118" ht="15" spans="1:8">
      <c r="A118" s="22"/>
      <c r="B118" s="22"/>
      <c r="C118" s="5" t="s">
        <v>278</v>
      </c>
      <c r="D118" s="17" t="s">
        <v>182</v>
      </c>
      <c r="E118" s="17" t="s">
        <v>306</v>
      </c>
      <c r="F118" s="17" t="s">
        <v>170</v>
      </c>
      <c r="G118" s="3">
        <f>G$7</f>
        <v>479.84</v>
      </c>
      <c r="H118" s="3">
        <f t="shared" si="1"/>
        <v>23032.32</v>
      </c>
    </row>
    <row r="119" ht="15" spans="1:8">
      <c r="A119" s="22"/>
      <c r="B119" s="22"/>
      <c r="C119" s="5" t="s">
        <v>311</v>
      </c>
      <c r="D119" s="17" t="s">
        <v>179</v>
      </c>
      <c r="E119" s="17" t="s">
        <v>306</v>
      </c>
      <c r="F119" s="17" t="s">
        <v>170</v>
      </c>
      <c r="G119" s="3">
        <f>G$8</f>
        <v>60</v>
      </c>
      <c r="H119" s="3">
        <f t="shared" si="1"/>
        <v>2880</v>
      </c>
    </row>
    <row r="120" ht="15" spans="1:8">
      <c r="A120" s="22"/>
      <c r="B120" s="22"/>
      <c r="C120" s="5" t="s">
        <v>290</v>
      </c>
      <c r="D120" s="17" t="s">
        <v>179</v>
      </c>
      <c r="E120" s="17" t="s">
        <v>306</v>
      </c>
      <c r="F120" s="17" t="s">
        <v>170</v>
      </c>
      <c r="G120" s="3">
        <f>G$9</f>
        <v>60</v>
      </c>
      <c r="H120" s="3">
        <f t="shared" si="1"/>
        <v>2880</v>
      </c>
    </row>
    <row r="121" ht="15" spans="1:8">
      <c r="A121" s="22"/>
      <c r="B121" s="22"/>
      <c r="C121" s="5" t="s">
        <v>291</v>
      </c>
      <c r="D121" s="17" t="s">
        <v>179</v>
      </c>
      <c r="E121" s="17" t="s">
        <v>185</v>
      </c>
      <c r="F121" s="17" t="s">
        <v>170</v>
      </c>
      <c r="G121" s="3">
        <f>G$10</f>
        <v>185</v>
      </c>
      <c r="H121" s="3">
        <f t="shared" si="1"/>
        <v>1480</v>
      </c>
    </row>
    <row r="122" ht="15" spans="1:8">
      <c r="A122" s="22"/>
      <c r="B122" s="22"/>
      <c r="C122" s="5" t="s">
        <v>292</v>
      </c>
      <c r="D122" s="17" t="s">
        <v>179</v>
      </c>
      <c r="E122" s="17" t="s">
        <v>306</v>
      </c>
      <c r="F122" s="17" t="s">
        <v>170</v>
      </c>
      <c r="G122" s="3">
        <f>G$11</f>
        <v>10</v>
      </c>
      <c r="H122" s="3">
        <f t="shared" si="1"/>
        <v>480</v>
      </c>
    </row>
    <row r="123" ht="15" spans="1:8">
      <c r="A123" s="17" t="s">
        <v>341</v>
      </c>
      <c r="B123" s="17" t="s">
        <v>425</v>
      </c>
      <c r="C123" s="5" t="s">
        <v>280</v>
      </c>
      <c r="D123" s="17" t="s">
        <v>174</v>
      </c>
      <c r="E123" s="17" t="s">
        <v>185</v>
      </c>
      <c r="F123" s="17" t="s">
        <v>170</v>
      </c>
      <c r="G123" s="3">
        <f>G$3</f>
        <v>6000</v>
      </c>
      <c r="H123" s="3">
        <f t="shared" si="1"/>
        <v>48000</v>
      </c>
    </row>
    <row r="124" ht="15" spans="1:8">
      <c r="A124" s="22"/>
      <c r="B124" s="22"/>
      <c r="C124" s="5" t="s">
        <v>278</v>
      </c>
      <c r="D124" s="17" t="s">
        <v>182</v>
      </c>
      <c r="E124" s="17" t="s">
        <v>306</v>
      </c>
      <c r="F124" s="17" t="s">
        <v>170</v>
      </c>
      <c r="G124" s="3">
        <f>G$7</f>
        <v>479.84</v>
      </c>
      <c r="H124" s="3">
        <f t="shared" si="1"/>
        <v>23032.32</v>
      </c>
    </row>
    <row r="125" ht="15" spans="1:8">
      <c r="A125" s="22"/>
      <c r="B125" s="22"/>
      <c r="C125" s="5" t="s">
        <v>311</v>
      </c>
      <c r="D125" s="17" t="s">
        <v>179</v>
      </c>
      <c r="E125" s="17" t="s">
        <v>306</v>
      </c>
      <c r="F125" s="17" t="s">
        <v>170</v>
      </c>
      <c r="G125" s="3">
        <f>G$8</f>
        <v>60</v>
      </c>
      <c r="H125" s="3">
        <f t="shared" si="1"/>
        <v>2880</v>
      </c>
    </row>
    <row r="126" ht="15" spans="1:8">
      <c r="A126" s="22"/>
      <c r="B126" s="22"/>
      <c r="C126" s="5" t="s">
        <v>290</v>
      </c>
      <c r="D126" s="17" t="s">
        <v>179</v>
      </c>
      <c r="E126" s="17" t="s">
        <v>306</v>
      </c>
      <c r="F126" s="17" t="s">
        <v>170</v>
      </c>
      <c r="G126" s="3">
        <f>G$9</f>
        <v>60</v>
      </c>
      <c r="H126" s="3">
        <f t="shared" si="1"/>
        <v>2880</v>
      </c>
    </row>
    <row r="127" ht="15" spans="1:8">
      <c r="A127" s="22"/>
      <c r="B127" s="22"/>
      <c r="C127" s="5" t="s">
        <v>291</v>
      </c>
      <c r="D127" s="17" t="s">
        <v>179</v>
      </c>
      <c r="E127" s="17" t="s">
        <v>185</v>
      </c>
      <c r="F127" s="17" t="s">
        <v>170</v>
      </c>
      <c r="G127" s="3">
        <f>G$10</f>
        <v>185</v>
      </c>
      <c r="H127" s="3">
        <f t="shared" si="1"/>
        <v>1480</v>
      </c>
    </row>
    <row r="128" ht="15" spans="1:8">
      <c r="A128" s="22"/>
      <c r="B128" s="22"/>
      <c r="C128" s="5" t="s">
        <v>292</v>
      </c>
      <c r="D128" s="17" t="s">
        <v>179</v>
      </c>
      <c r="E128" s="17" t="s">
        <v>306</v>
      </c>
      <c r="F128" s="17" t="s">
        <v>170</v>
      </c>
      <c r="G128" s="3">
        <f>G$11</f>
        <v>10</v>
      </c>
      <c r="H128" s="3">
        <f t="shared" si="1"/>
        <v>480</v>
      </c>
    </row>
    <row r="129" ht="15" spans="1:8">
      <c r="A129" s="17" t="s">
        <v>344</v>
      </c>
      <c r="B129" s="17" t="s">
        <v>426</v>
      </c>
      <c r="C129" s="5" t="s">
        <v>280</v>
      </c>
      <c r="D129" s="17" t="s">
        <v>174</v>
      </c>
      <c r="E129" s="17" t="s">
        <v>185</v>
      </c>
      <c r="F129" s="17" t="s">
        <v>170</v>
      </c>
      <c r="G129" s="3">
        <f>G$3</f>
        <v>6000</v>
      </c>
      <c r="H129" s="3">
        <f t="shared" si="1"/>
        <v>48000</v>
      </c>
    </row>
    <row r="130" ht="15" spans="1:8">
      <c r="A130" s="22"/>
      <c r="B130" s="22"/>
      <c r="C130" s="5" t="s">
        <v>278</v>
      </c>
      <c r="D130" s="17" t="s">
        <v>182</v>
      </c>
      <c r="E130" s="17" t="s">
        <v>306</v>
      </c>
      <c r="F130" s="17" t="s">
        <v>170</v>
      </c>
      <c r="G130" s="3">
        <f>G$7</f>
        <v>479.84</v>
      </c>
      <c r="H130" s="3">
        <f t="shared" si="1"/>
        <v>23032.32</v>
      </c>
    </row>
    <row r="131" ht="15" spans="1:8">
      <c r="A131" s="22"/>
      <c r="B131" s="22"/>
      <c r="C131" s="5" t="s">
        <v>311</v>
      </c>
      <c r="D131" s="17" t="s">
        <v>179</v>
      </c>
      <c r="E131" s="17" t="s">
        <v>306</v>
      </c>
      <c r="F131" s="17" t="s">
        <v>170</v>
      </c>
      <c r="G131" s="3">
        <f>G$8</f>
        <v>60</v>
      </c>
      <c r="H131" s="3">
        <f t="shared" si="1"/>
        <v>2880</v>
      </c>
    </row>
    <row r="132" ht="15" spans="1:8">
      <c r="A132" s="22"/>
      <c r="B132" s="22"/>
      <c r="C132" s="5" t="s">
        <v>290</v>
      </c>
      <c r="D132" s="17" t="s">
        <v>179</v>
      </c>
      <c r="E132" s="17" t="s">
        <v>306</v>
      </c>
      <c r="F132" s="17" t="s">
        <v>170</v>
      </c>
      <c r="G132" s="3">
        <f>G$9</f>
        <v>60</v>
      </c>
      <c r="H132" s="3">
        <f t="shared" ref="H132:H195" si="2">G132*E132</f>
        <v>2880</v>
      </c>
    </row>
    <row r="133" ht="15" spans="1:8">
      <c r="A133" s="22"/>
      <c r="B133" s="22"/>
      <c r="C133" s="5" t="s">
        <v>291</v>
      </c>
      <c r="D133" s="17" t="s">
        <v>179</v>
      </c>
      <c r="E133" s="17" t="s">
        <v>185</v>
      </c>
      <c r="F133" s="17" t="s">
        <v>170</v>
      </c>
      <c r="G133" s="3">
        <f>G$10</f>
        <v>185</v>
      </c>
      <c r="H133" s="3">
        <f t="shared" si="2"/>
        <v>1480</v>
      </c>
    </row>
    <row r="134" ht="15" spans="1:8">
      <c r="A134" s="22"/>
      <c r="B134" s="22"/>
      <c r="C134" s="5" t="s">
        <v>292</v>
      </c>
      <c r="D134" s="17" t="s">
        <v>179</v>
      </c>
      <c r="E134" s="17" t="s">
        <v>306</v>
      </c>
      <c r="F134" s="17" t="s">
        <v>170</v>
      </c>
      <c r="G134" s="3">
        <f>G$11</f>
        <v>10</v>
      </c>
      <c r="H134" s="3">
        <f t="shared" si="2"/>
        <v>480</v>
      </c>
    </row>
    <row r="135" ht="15" spans="1:8">
      <c r="A135" s="17" t="s">
        <v>208</v>
      </c>
      <c r="B135" s="17" t="s">
        <v>427</v>
      </c>
      <c r="C135" s="5" t="s">
        <v>280</v>
      </c>
      <c r="D135" s="17" t="s">
        <v>174</v>
      </c>
      <c r="E135" s="17" t="s">
        <v>185</v>
      </c>
      <c r="F135" s="17" t="s">
        <v>170</v>
      </c>
      <c r="G135" s="3">
        <f>G$3</f>
        <v>6000</v>
      </c>
      <c r="H135" s="3">
        <f t="shared" si="2"/>
        <v>48000</v>
      </c>
    </row>
    <row r="136" ht="15" spans="1:8">
      <c r="A136" s="22"/>
      <c r="B136" s="22"/>
      <c r="C136" s="5" t="s">
        <v>278</v>
      </c>
      <c r="D136" s="17" t="s">
        <v>182</v>
      </c>
      <c r="E136" s="17" t="s">
        <v>306</v>
      </c>
      <c r="F136" s="17" t="s">
        <v>170</v>
      </c>
      <c r="G136" s="3">
        <f>G$7</f>
        <v>479.84</v>
      </c>
      <c r="H136" s="3">
        <f t="shared" si="2"/>
        <v>23032.32</v>
      </c>
    </row>
    <row r="137" ht="15" spans="1:8">
      <c r="A137" s="22"/>
      <c r="B137" s="22"/>
      <c r="C137" s="5" t="s">
        <v>311</v>
      </c>
      <c r="D137" s="17" t="s">
        <v>179</v>
      </c>
      <c r="E137" s="17" t="s">
        <v>306</v>
      </c>
      <c r="F137" s="17" t="s">
        <v>170</v>
      </c>
      <c r="G137" s="3">
        <f>G$8</f>
        <v>60</v>
      </c>
      <c r="H137" s="3">
        <f t="shared" si="2"/>
        <v>2880</v>
      </c>
    </row>
    <row r="138" ht="15" spans="1:8">
      <c r="A138" s="22"/>
      <c r="B138" s="22"/>
      <c r="C138" s="5" t="s">
        <v>290</v>
      </c>
      <c r="D138" s="17" t="s">
        <v>179</v>
      </c>
      <c r="E138" s="17" t="s">
        <v>306</v>
      </c>
      <c r="F138" s="17" t="s">
        <v>170</v>
      </c>
      <c r="G138" s="3">
        <f>G$9</f>
        <v>60</v>
      </c>
      <c r="H138" s="3">
        <f t="shared" si="2"/>
        <v>2880</v>
      </c>
    </row>
    <row r="139" ht="15" spans="1:8">
      <c r="A139" s="22"/>
      <c r="B139" s="22"/>
      <c r="C139" s="5" t="s">
        <v>291</v>
      </c>
      <c r="D139" s="17" t="s">
        <v>179</v>
      </c>
      <c r="E139" s="17" t="s">
        <v>185</v>
      </c>
      <c r="F139" s="17" t="s">
        <v>170</v>
      </c>
      <c r="G139" s="3">
        <f>G$10</f>
        <v>185</v>
      </c>
      <c r="H139" s="3">
        <f t="shared" si="2"/>
        <v>1480</v>
      </c>
    </row>
    <row r="140" ht="15" spans="1:8">
      <c r="A140" s="22"/>
      <c r="B140" s="22"/>
      <c r="C140" s="5" t="s">
        <v>292</v>
      </c>
      <c r="D140" s="17" t="s">
        <v>179</v>
      </c>
      <c r="E140" s="17" t="s">
        <v>306</v>
      </c>
      <c r="F140" s="17" t="s">
        <v>170</v>
      </c>
      <c r="G140" s="3">
        <f>G$11</f>
        <v>10</v>
      </c>
      <c r="H140" s="3">
        <f t="shared" si="2"/>
        <v>480</v>
      </c>
    </row>
    <row r="141" ht="15" spans="1:8">
      <c r="A141" s="17" t="s">
        <v>222</v>
      </c>
      <c r="B141" s="17" t="s">
        <v>428</v>
      </c>
      <c r="C141" s="5" t="s">
        <v>280</v>
      </c>
      <c r="D141" s="17" t="s">
        <v>174</v>
      </c>
      <c r="E141" s="17" t="s">
        <v>185</v>
      </c>
      <c r="F141" s="17" t="s">
        <v>170</v>
      </c>
      <c r="G141" s="3">
        <f>G$3</f>
        <v>6000</v>
      </c>
      <c r="H141" s="3">
        <f t="shared" si="2"/>
        <v>48000</v>
      </c>
    </row>
    <row r="142" ht="15" spans="1:8">
      <c r="A142" s="22"/>
      <c r="B142" s="22"/>
      <c r="C142" s="5" t="s">
        <v>278</v>
      </c>
      <c r="D142" s="17" t="s">
        <v>182</v>
      </c>
      <c r="E142" s="17" t="s">
        <v>306</v>
      </c>
      <c r="F142" s="17" t="s">
        <v>170</v>
      </c>
      <c r="G142" s="3">
        <f>G$7</f>
        <v>479.84</v>
      </c>
      <c r="H142" s="3">
        <f t="shared" si="2"/>
        <v>23032.32</v>
      </c>
    </row>
    <row r="143" ht="15" spans="1:8">
      <c r="A143" s="22"/>
      <c r="B143" s="22"/>
      <c r="C143" s="5" t="s">
        <v>289</v>
      </c>
      <c r="D143" s="17" t="s">
        <v>179</v>
      </c>
      <c r="E143" s="17" t="s">
        <v>306</v>
      </c>
      <c r="F143" s="17" t="s">
        <v>170</v>
      </c>
      <c r="G143" s="3">
        <f>G$8</f>
        <v>60</v>
      </c>
      <c r="H143" s="3">
        <f t="shared" si="2"/>
        <v>2880</v>
      </c>
    </row>
    <row r="144" ht="15" spans="1:8">
      <c r="A144" s="22"/>
      <c r="B144" s="22"/>
      <c r="C144" s="5" t="s">
        <v>290</v>
      </c>
      <c r="D144" s="17" t="s">
        <v>179</v>
      </c>
      <c r="E144" s="17" t="s">
        <v>306</v>
      </c>
      <c r="F144" s="17" t="s">
        <v>170</v>
      </c>
      <c r="G144" s="3">
        <f>G$9</f>
        <v>60</v>
      </c>
      <c r="H144" s="3">
        <f t="shared" si="2"/>
        <v>2880</v>
      </c>
    </row>
    <row r="145" ht="15" spans="1:8">
      <c r="A145" s="22"/>
      <c r="B145" s="22"/>
      <c r="C145" s="5" t="s">
        <v>291</v>
      </c>
      <c r="D145" s="17" t="s">
        <v>179</v>
      </c>
      <c r="E145" s="17" t="s">
        <v>185</v>
      </c>
      <c r="F145" s="17" t="s">
        <v>170</v>
      </c>
      <c r="G145" s="3">
        <f>G$10</f>
        <v>185</v>
      </c>
      <c r="H145" s="3">
        <f t="shared" si="2"/>
        <v>1480</v>
      </c>
    </row>
    <row r="146" ht="15" spans="1:8">
      <c r="A146" s="22"/>
      <c r="B146" s="22"/>
      <c r="C146" s="5" t="s">
        <v>292</v>
      </c>
      <c r="D146" s="17" t="s">
        <v>179</v>
      </c>
      <c r="E146" s="17" t="s">
        <v>306</v>
      </c>
      <c r="F146" s="17" t="s">
        <v>170</v>
      </c>
      <c r="G146" s="3">
        <f>G$11</f>
        <v>10</v>
      </c>
      <c r="H146" s="3">
        <f t="shared" si="2"/>
        <v>480</v>
      </c>
    </row>
    <row r="147" ht="15" spans="1:8">
      <c r="A147" s="17" t="s">
        <v>229</v>
      </c>
      <c r="B147" s="17" t="s">
        <v>429</v>
      </c>
      <c r="C147" s="5" t="s">
        <v>280</v>
      </c>
      <c r="D147" s="17" t="s">
        <v>174</v>
      </c>
      <c r="E147" s="17" t="s">
        <v>82</v>
      </c>
      <c r="F147" s="17" t="s">
        <v>170</v>
      </c>
      <c r="G147" s="3">
        <f>G$3</f>
        <v>6000</v>
      </c>
      <c r="H147" s="3">
        <f t="shared" si="2"/>
        <v>36000</v>
      </c>
    </row>
    <row r="148" ht="15" spans="1:8">
      <c r="A148" s="22"/>
      <c r="B148" s="22"/>
      <c r="C148" s="5" t="s">
        <v>278</v>
      </c>
      <c r="D148" s="17" t="s">
        <v>182</v>
      </c>
      <c r="E148" s="17" t="s">
        <v>264</v>
      </c>
      <c r="F148" s="17" t="s">
        <v>170</v>
      </c>
      <c r="G148" s="3">
        <f>G$7</f>
        <v>479.84</v>
      </c>
      <c r="H148" s="3">
        <f t="shared" si="2"/>
        <v>17274.24</v>
      </c>
    </row>
    <row r="149" ht="15" spans="1:8">
      <c r="A149" s="22"/>
      <c r="B149" s="22"/>
      <c r="C149" s="5" t="s">
        <v>289</v>
      </c>
      <c r="D149" s="17" t="s">
        <v>179</v>
      </c>
      <c r="E149" s="17" t="s">
        <v>264</v>
      </c>
      <c r="F149" s="17" t="s">
        <v>170</v>
      </c>
      <c r="G149" s="3">
        <f>G$8</f>
        <v>60</v>
      </c>
      <c r="H149" s="3">
        <f t="shared" si="2"/>
        <v>2160</v>
      </c>
    </row>
    <row r="150" ht="15" spans="1:8">
      <c r="A150" s="22"/>
      <c r="B150" s="22"/>
      <c r="C150" s="5" t="s">
        <v>290</v>
      </c>
      <c r="D150" s="17" t="s">
        <v>179</v>
      </c>
      <c r="E150" s="17" t="s">
        <v>264</v>
      </c>
      <c r="F150" s="17" t="s">
        <v>170</v>
      </c>
      <c r="G150" s="3">
        <f>G$9</f>
        <v>60</v>
      </c>
      <c r="H150" s="3">
        <f t="shared" si="2"/>
        <v>2160</v>
      </c>
    </row>
    <row r="151" ht="15" spans="1:8">
      <c r="A151" s="22"/>
      <c r="B151" s="22"/>
      <c r="C151" s="5" t="s">
        <v>291</v>
      </c>
      <c r="D151" s="17" t="s">
        <v>179</v>
      </c>
      <c r="E151" s="17" t="s">
        <v>82</v>
      </c>
      <c r="F151" s="17" t="s">
        <v>170</v>
      </c>
      <c r="G151" s="3">
        <f>G$10</f>
        <v>185</v>
      </c>
      <c r="H151" s="3">
        <f t="shared" si="2"/>
        <v>1110</v>
      </c>
    </row>
    <row r="152" ht="15" spans="1:8">
      <c r="A152" s="22"/>
      <c r="B152" s="22"/>
      <c r="C152" s="5" t="s">
        <v>292</v>
      </c>
      <c r="D152" s="17" t="s">
        <v>179</v>
      </c>
      <c r="E152" s="17" t="s">
        <v>264</v>
      </c>
      <c r="F152" s="17" t="s">
        <v>170</v>
      </c>
      <c r="G152" s="3">
        <f>G$11</f>
        <v>10</v>
      </c>
      <c r="H152" s="3">
        <f t="shared" si="2"/>
        <v>360</v>
      </c>
    </row>
    <row r="153" ht="15" spans="1:8">
      <c r="A153" s="17" t="s">
        <v>246</v>
      </c>
      <c r="B153" s="17" t="s">
        <v>430</v>
      </c>
      <c r="C153" s="5" t="s">
        <v>280</v>
      </c>
      <c r="D153" s="17" t="s">
        <v>174</v>
      </c>
      <c r="E153" s="17" t="s">
        <v>82</v>
      </c>
      <c r="F153" s="17" t="s">
        <v>170</v>
      </c>
      <c r="G153" s="3">
        <f>G$3</f>
        <v>6000</v>
      </c>
      <c r="H153" s="3">
        <f t="shared" si="2"/>
        <v>36000</v>
      </c>
    </row>
    <row r="154" ht="15" spans="1:8">
      <c r="A154" s="17"/>
      <c r="B154" s="17"/>
      <c r="C154" s="5" t="s">
        <v>278</v>
      </c>
      <c r="D154" s="17" t="s">
        <v>182</v>
      </c>
      <c r="E154" s="17" t="s">
        <v>264</v>
      </c>
      <c r="F154" s="17" t="s">
        <v>170</v>
      </c>
      <c r="G154" s="3">
        <f>G$7</f>
        <v>479.84</v>
      </c>
      <c r="H154" s="3">
        <f t="shared" si="2"/>
        <v>17274.24</v>
      </c>
    </row>
    <row r="155" ht="15" spans="1:8">
      <c r="A155" s="17"/>
      <c r="B155" s="17"/>
      <c r="C155" s="5" t="s">
        <v>311</v>
      </c>
      <c r="D155" s="17" t="s">
        <v>179</v>
      </c>
      <c r="E155" s="17" t="s">
        <v>264</v>
      </c>
      <c r="F155" s="17" t="s">
        <v>170</v>
      </c>
      <c r="G155" s="3">
        <f>G$8</f>
        <v>60</v>
      </c>
      <c r="H155" s="3">
        <f t="shared" si="2"/>
        <v>2160</v>
      </c>
    </row>
    <row r="156" ht="15" spans="1:8">
      <c r="A156" s="17"/>
      <c r="B156" s="17"/>
      <c r="C156" s="5" t="s">
        <v>290</v>
      </c>
      <c r="D156" s="17" t="s">
        <v>179</v>
      </c>
      <c r="E156" s="17" t="s">
        <v>264</v>
      </c>
      <c r="F156" s="17" t="s">
        <v>170</v>
      </c>
      <c r="G156" s="3">
        <f>G$9</f>
        <v>60</v>
      </c>
      <c r="H156" s="3">
        <f t="shared" si="2"/>
        <v>2160</v>
      </c>
    </row>
    <row r="157" ht="15" spans="1:8">
      <c r="A157" s="17"/>
      <c r="B157" s="17"/>
      <c r="C157" s="5" t="s">
        <v>291</v>
      </c>
      <c r="D157" s="17" t="s">
        <v>179</v>
      </c>
      <c r="E157" s="17" t="s">
        <v>82</v>
      </c>
      <c r="F157" s="17" t="s">
        <v>170</v>
      </c>
      <c r="G157" s="3">
        <f>G$10</f>
        <v>185</v>
      </c>
      <c r="H157" s="3">
        <f t="shared" si="2"/>
        <v>1110</v>
      </c>
    </row>
    <row r="158" ht="15" spans="1:8">
      <c r="A158" s="17"/>
      <c r="B158" s="17"/>
      <c r="C158" s="5" t="s">
        <v>292</v>
      </c>
      <c r="D158" s="17" t="s">
        <v>179</v>
      </c>
      <c r="E158" s="17" t="s">
        <v>264</v>
      </c>
      <c r="F158" s="17" t="s">
        <v>170</v>
      </c>
      <c r="G158" s="3">
        <f>G$11</f>
        <v>10</v>
      </c>
      <c r="H158" s="3">
        <f t="shared" si="2"/>
        <v>360</v>
      </c>
    </row>
    <row r="159" ht="15" spans="1:8">
      <c r="A159" s="17" t="s">
        <v>232</v>
      </c>
      <c r="B159" s="17" t="s">
        <v>431</v>
      </c>
      <c r="C159" s="5" t="s">
        <v>280</v>
      </c>
      <c r="D159" s="17" t="s">
        <v>174</v>
      </c>
      <c r="E159" s="17" t="s">
        <v>82</v>
      </c>
      <c r="F159" s="17" t="s">
        <v>170</v>
      </c>
      <c r="G159" s="3">
        <f>G$3</f>
        <v>6000</v>
      </c>
      <c r="H159" s="3">
        <f t="shared" si="2"/>
        <v>36000</v>
      </c>
    </row>
    <row r="160" ht="15" spans="1:8">
      <c r="A160" s="22"/>
      <c r="B160" s="22"/>
      <c r="C160" s="5" t="s">
        <v>278</v>
      </c>
      <c r="D160" s="17" t="s">
        <v>182</v>
      </c>
      <c r="E160" s="17" t="s">
        <v>264</v>
      </c>
      <c r="F160" s="17" t="s">
        <v>170</v>
      </c>
      <c r="G160" s="3">
        <f>G$7</f>
        <v>479.84</v>
      </c>
      <c r="H160" s="3">
        <f t="shared" si="2"/>
        <v>17274.24</v>
      </c>
    </row>
    <row r="161" ht="15" spans="1:8">
      <c r="A161" s="22"/>
      <c r="B161" s="22"/>
      <c r="C161" s="5" t="s">
        <v>311</v>
      </c>
      <c r="D161" s="17" t="s">
        <v>179</v>
      </c>
      <c r="E161" s="17" t="s">
        <v>264</v>
      </c>
      <c r="F161" s="17" t="s">
        <v>170</v>
      </c>
      <c r="G161" s="3">
        <f>G$8</f>
        <v>60</v>
      </c>
      <c r="H161" s="3">
        <f t="shared" si="2"/>
        <v>2160</v>
      </c>
    </row>
    <row r="162" ht="15" spans="1:8">
      <c r="A162" s="22"/>
      <c r="B162" s="22"/>
      <c r="C162" s="5" t="s">
        <v>290</v>
      </c>
      <c r="D162" s="17" t="s">
        <v>179</v>
      </c>
      <c r="E162" s="17" t="s">
        <v>264</v>
      </c>
      <c r="F162" s="17" t="s">
        <v>170</v>
      </c>
      <c r="G162" s="3">
        <f>G$9</f>
        <v>60</v>
      </c>
      <c r="H162" s="3">
        <f t="shared" si="2"/>
        <v>2160</v>
      </c>
    </row>
    <row r="163" ht="15" spans="1:8">
      <c r="A163" s="22"/>
      <c r="B163" s="22"/>
      <c r="C163" s="5" t="s">
        <v>291</v>
      </c>
      <c r="D163" s="17" t="s">
        <v>179</v>
      </c>
      <c r="E163" s="17" t="s">
        <v>82</v>
      </c>
      <c r="F163" s="17" t="s">
        <v>170</v>
      </c>
      <c r="G163" s="3">
        <f>G$10</f>
        <v>185</v>
      </c>
      <c r="H163" s="3">
        <f t="shared" si="2"/>
        <v>1110</v>
      </c>
    </row>
    <row r="164" ht="15" spans="1:8">
      <c r="A164" s="22"/>
      <c r="B164" s="22"/>
      <c r="C164" s="5" t="s">
        <v>292</v>
      </c>
      <c r="D164" s="17" t="s">
        <v>179</v>
      </c>
      <c r="E164" s="17" t="s">
        <v>264</v>
      </c>
      <c r="F164" s="17" t="s">
        <v>170</v>
      </c>
      <c r="G164" s="3">
        <f>G$11</f>
        <v>10</v>
      </c>
      <c r="H164" s="3">
        <f t="shared" si="2"/>
        <v>360</v>
      </c>
    </row>
    <row r="165" ht="15" spans="1:8">
      <c r="A165" s="17" t="s">
        <v>221</v>
      </c>
      <c r="B165" s="17" t="s">
        <v>432</v>
      </c>
      <c r="C165" s="5" t="s">
        <v>280</v>
      </c>
      <c r="D165" s="17" t="s">
        <v>174</v>
      </c>
      <c r="E165" s="17" t="s">
        <v>82</v>
      </c>
      <c r="F165" s="17" t="s">
        <v>170</v>
      </c>
      <c r="G165" s="3">
        <f>G$3</f>
        <v>6000</v>
      </c>
      <c r="H165" s="3">
        <f t="shared" si="2"/>
        <v>36000</v>
      </c>
    </row>
    <row r="166" ht="15" spans="1:8">
      <c r="A166" s="22"/>
      <c r="B166" s="22"/>
      <c r="C166" s="5" t="s">
        <v>278</v>
      </c>
      <c r="D166" s="17" t="s">
        <v>182</v>
      </c>
      <c r="E166" s="17" t="s">
        <v>264</v>
      </c>
      <c r="F166" s="17" t="s">
        <v>170</v>
      </c>
      <c r="G166" s="3">
        <f>G$7</f>
        <v>479.84</v>
      </c>
      <c r="H166" s="3">
        <f t="shared" si="2"/>
        <v>17274.24</v>
      </c>
    </row>
    <row r="167" ht="15" spans="1:8">
      <c r="A167" s="22"/>
      <c r="B167" s="22"/>
      <c r="C167" s="5" t="s">
        <v>311</v>
      </c>
      <c r="D167" s="17" t="s">
        <v>179</v>
      </c>
      <c r="E167" s="17" t="s">
        <v>264</v>
      </c>
      <c r="F167" s="17" t="s">
        <v>170</v>
      </c>
      <c r="G167" s="3">
        <f>G$8</f>
        <v>60</v>
      </c>
      <c r="H167" s="3">
        <f t="shared" si="2"/>
        <v>2160</v>
      </c>
    </row>
    <row r="168" ht="15" spans="1:8">
      <c r="A168" s="22"/>
      <c r="B168" s="22"/>
      <c r="C168" s="5" t="s">
        <v>290</v>
      </c>
      <c r="D168" s="17" t="s">
        <v>179</v>
      </c>
      <c r="E168" s="17" t="s">
        <v>264</v>
      </c>
      <c r="F168" s="17" t="s">
        <v>170</v>
      </c>
      <c r="G168" s="3">
        <f>G$9</f>
        <v>60</v>
      </c>
      <c r="H168" s="3">
        <f t="shared" si="2"/>
        <v>2160</v>
      </c>
    </row>
    <row r="169" ht="15" spans="1:8">
      <c r="A169" s="22"/>
      <c r="B169" s="22"/>
      <c r="C169" s="5" t="s">
        <v>291</v>
      </c>
      <c r="D169" s="17" t="s">
        <v>179</v>
      </c>
      <c r="E169" s="17" t="s">
        <v>82</v>
      </c>
      <c r="F169" s="17" t="s">
        <v>170</v>
      </c>
      <c r="G169" s="3">
        <f>G$10</f>
        <v>185</v>
      </c>
      <c r="H169" s="3">
        <f t="shared" si="2"/>
        <v>1110</v>
      </c>
    </row>
    <row r="170" ht="15" spans="1:8">
      <c r="A170" s="22"/>
      <c r="B170" s="22"/>
      <c r="C170" s="5" t="s">
        <v>292</v>
      </c>
      <c r="D170" s="17" t="s">
        <v>179</v>
      </c>
      <c r="E170" s="17" t="s">
        <v>264</v>
      </c>
      <c r="F170" s="17" t="s">
        <v>170</v>
      </c>
      <c r="G170" s="3">
        <f>G$11</f>
        <v>10</v>
      </c>
      <c r="H170" s="3">
        <f t="shared" si="2"/>
        <v>360</v>
      </c>
    </row>
    <row r="171" ht="15" spans="1:8">
      <c r="A171" s="17" t="s">
        <v>382</v>
      </c>
      <c r="B171" s="17" t="s">
        <v>433</v>
      </c>
      <c r="C171" s="5" t="s">
        <v>280</v>
      </c>
      <c r="D171" s="17" t="s">
        <v>174</v>
      </c>
      <c r="E171" s="17" t="s">
        <v>78</v>
      </c>
      <c r="F171" s="17" t="s">
        <v>170</v>
      </c>
      <c r="G171" s="3">
        <f>G$3</f>
        <v>6000</v>
      </c>
      <c r="H171" s="3">
        <f t="shared" si="2"/>
        <v>24000</v>
      </c>
    </row>
    <row r="172" ht="15" spans="1:8">
      <c r="A172" s="22"/>
      <c r="B172" s="22"/>
      <c r="C172" s="5" t="s">
        <v>278</v>
      </c>
      <c r="D172" s="17" t="s">
        <v>182</v>
      </c>
      <c r="E172" s="17" t="s">
        <v>246</v>
      </c>
      <c r="F172" s="17" t="s">
        <v>170</v>
      </c>
      <c r="G172" s="3">
        <f>G$7</f>
        <v>479.84</v>
      </c>
      <c r="H172" s="3">
        <f t="shared" si="2"/>
        <v>11516.16</v>
      </c>
    </row>
    <row r="173" ht="15" spans="1:8">
      <c r="A173" s="22"/>
      <c r="B173" s="22"/>
      <c r="C173" s="5" t="s">
        <v>311</v>
      </c>
      <c r="D173" s="17" t="s">
        <v>179</v>
      </c>
      <c r="E173" s="17" t="s">
        <v>246</v>
      </c>
      <c r="F173" s="17" t="s">
        <v>170</v>
      </c>
      <c r="G173" s="3">
        <f>G$8</f>
        <v>60</v>
      </c>
      <c r="H173" s="3">
        <f t="shared" si="2"/>
        <v>1440</v>
      </c>
    </row>
    <row r="174" ht="15" spans="1:8">
      <c r="A174" s="22"/>
      <c r="B174" s="22"/>
      <c r="C174" s="5" t="s">
        <v>290</v>
      </c>
      <c r="D174" s="17" t="s">
        <v>179</v>
      </c>
      <c r="E174" s="17" t="s">
        <v>246</v>
      </c>
      <c r="F174" s="17" t="s">
        <v>170</v>
      </c>
      <c r="G174" s="3">
        <f>G$9</f>
        <v>60</v>
      </c>
      <c r="H174" s="3">
        <f t="shared" si="2"/>
        <v>1440</v>
      </c>
    </row>
    <row r="175" ht="15" spans="1:8">
      <c r="A175" s="22"/>
      <c r="B175" s="22"/>
      <c r="C175" s="5" t="s">
        <v>291</v>
      </c>
      <c r="D175" s="17" t="s">
        <v>179</v>
      </c>
      <c r="E175" s="17" t="s">
        <v>78</v>
      </c>
      <c r="F175" s="17" t="s">
        <v>170</v>
      </c>
      <c r="G175" s="3">
        <f>G$10</f>
        <v>185</v>
      </c>
      <c r="H175" s="3">
        <f t="shared" si="2"/>
        <v>740</v>
      </c>
    </row>
    <row r="176" ht="15" spans="1:8">
      <c r="A176" s="22"/>
      <c r="B176" s="22"/>
      <c r="C176" s="5" t="s">
        <v>292</v>
      </c>
      <c r="D176" s="17" t="s">
        <v>179</v>
      </c>
      <c r="E176" s="17" t="s">
        <v>246</v>
      </c>
      <c r="F176" s="17" t="s">
        <v>170</v>
      </c>
      <c r="G176" s="3">
        <f>G$11</f>
        <v>10</v>
      </c>
      <c r="H176" s="3">
        <f t="shared" si="2"/>
        <v>240</v>
      </c>
    </row>
    <row r="177" ht="15" spans="1:8">
      <c r="A177" s="17" t="s">
        <v>384</v>
      </c>
      <c r="B177" s="17" t="s">
        <v>434</v>
      </c>
      <c r="C177" s="5" t="s">
        <v>280</v>
      </c>
      <c r="D177" s="17" t="s">
        <v>174</v>
      </c>
      <c r="E177" s="17" t="s">
        <v>78</v>
      </c>
      <c r="F177" s="17" t="s">
        <v>170</v>
      </c>
      <c r="G177" s="3">
        <f>G$3</f>
        <v>6000</v>
      </c>
      <c r="H177" s="3">
        <f t="shared" si="2"/>
        <v>24000</v>
      </c>
    </row>
    <row r="178" ht="15" spans="1:8">
      <c r="A178" s="22"/>
      <c r="B178" s="22"/>
      <c r="C178" s="5" t="s">
        <v>278</v>
      </c>
      <c r="D178" s="17" t="s">
        <v>182</v>
      </c>
      <c r="E178" s="17" t="s">
        <v>246</v>
      </c>
      <c r="F178" s="17" t="s">
        <v>170</v>
      </c>
      <c r="G178" s="3">
        <f>G$7</f>
        <v>479.84</v>
      </c>
      <c r="H178" s="3">
        <f t="shared" si="2"/>
        <v>11516.16</v>
      </c>
    </row>
    <row r="179" ht="15" spans="1:8">
      <c r="A179" s="22"/>
      <c r="B179" s="22"/>
      <c r="C179" s="5" t="s">
        <v>289</v>
      </c>
      <c r="D179" s="17" t="s">
        <v>179</v>
      </c>
      <c r="E179" s="17" t="s">
        <v>246</v>
      </c>
      <c r="F179" s="17" t="s">
        <v>170</v>
      </c>
      <c r="G179" s="3">
        <f>G$8</f>
        <v>60</v>
      </c>
      <c r="H179" s="3">
        <f t="shared" si="2"/>
        <v>1440</v>
      </c>
    </row>
    <row r="180" ht="15" spans="1:8">
      <c r="A180" s="22"/>
      <c r="B180" s="22"/>
      <c r="C180" s="5" t="s">
        <v>290</v>
      </c>
      <c r="D180" s="17" t="s">
        <v>179</v>
      </c>
      <c r="E180" s="17" t="s">
        <v>246</v>
      </c>
      <c r="F180" s="17" t="s">
        <v>170</v>
      </c>
      <c r="G180" s="3">
        <f>G$9</f>
        <v>60</v>
      </c>
      <c r="H180" s="3">
        <f t="shared" si="2"/>
        <v>1440</v>
      </c>
    </row>
    <row r="181" ht="15" spans="1:8">
      <c r="A181" s="22"/>
      <c r="B181" s="22"/>
      <c r="C181" s="5" t="s">
        <v>291</v>
      </c>
      <c r="D181" s="17" t="s">
        <v>179</v>
      </c>
      <c r="E181" s="17" t="s">
        <v>78</v>
      </c>
      <c r="F181" s="17" t="s">
        <v>170</v>
      </c>
      <c r="G181" s="3">
        <f>G$10</f>
        <v>185</v>
      </c>
      <c r="H181" s="3">
        <f t="shared" si="2"/>
        <v>740</v>
      </c>
    </row>
    <row r="182" ht="15" spans="1:8">
      <c r="A182" s="22"/>
      <c r="B182" s="22"/>
      <c r="C182" s="5" t="s">
        <v>292</v>
      </c>
      <c r="D182" s="17" t="s">
        <v>179</v>
      </c>
      <c r="E182" s="17" t="s">
        <v>246</v>
      </c>
      <c r="F182" s="17" t="s">
        <v>170</v>
      </c>
      <c r="G182" s="3">
        <f>G$11</f>
        <v>10</v>
      </c>
      <c r="H182" s="3">
        <f t="shared" si="2"/>
        <v>240</v>
      </c>
    </row>
    <row r="183" ht="15" spans="1:8">
      <c r="A183" s="17" t="s">
        <v>386</v>
      </c>
      <c r="B183" s="17" t="s">
        <v>435</v>
      </c>
      <c r="C183" s="5" t="s">
        <v>280</v>
      </c>
      <c r="D183" s="17" t="s">
        <v>174</v>
      </c>
      <c r="E183" s="17" t="s">
        <v>185</v>
      </c>
      <c r="F183" s="17" t="s">
        <v>281</v>
      </c>
      <c r="G183" s="3">
        <f>G$3</f>
        <v>6000</v>
      </c>
      <c r="H183" s="3">
        <f t="shared" si="2"/>
        <v>48000</v>
      </c>
    </row>
    <row r="184" ht="15" spans="1:8">
      <c r="A184" s="22"/>
      <c r="B184" s="22"/>
      <c r="C184" s="5" t="s">
        <v>282</v>
      </c>
      <c r="D184" s="17" t="s">
        <v>15</v>
      </c>
      <c r="E184" s="17" t="s">
        <v>436</v>
      </c>
      <c r="F184" s="17" t="s">
        <v>170</v>
      </c>
      <c r="G184" s="3">
        <f>G$4</f>
        <v>35</v>
      </c>
      <c r="H184" s="3">
        <f t="shared" si="2"/>
        <v>32200</v>
      </c>
    </row>
    <row r="185" ht="15" spans="1:8">
      <c r="A185" s="22"/>
      <c r="B185" s="22"/>
      <c r="C185" s="5" t="s">
        <v>284</v>
      </c>
      <c r="D185" s="17" t="s">
        <v>179</v>
      </c>
      <c r="E185" s="17" t="s">
        <v>437</v>
      </c>
      <c r="F185" s="17" t="s">
        <v>170</v>
      </c>
      <c r="G185" s="3">
        <f>G$5</f>
        <v>120</v>
      </c>
      <c r="H185" s="3">
        <f t="shared" si="2"/>
        <v>9600</v>
      </c>
    </row>
    <row r="186" ht="15" spans="1:8">
      <c r="A186" s="22"/>
      <c r="B186" s="22"/>
      <c r="C186" s="5" t="s">
        <v>286</v>
      </c>
      <c r="D186" s="17" t="s">
        <v>15</v>
      </c>
      <c r="E186" s="17" t="s">
        <v>438</v>
      </c>
      <c r="F186" s="17" t="s">
        <v>170</v>
      </c>
      <c r="G186" s="3">
        <f>G$6</f>
        <v>120</v>
      </c>
      <c r="H186" s="3">
        <f t="shared" si="2"/>
        <v>72000</v>
      </c>
    </row>
    <row r="187" ht="15" spans="1:8">
      <c r="A187" s="22"/>
      <c r="B187" s="22"/>
      <c r="C187" s="5" t="s">
        <v>278</v>
      </c>
      <c r="D187" s="17" t="s">
        <v>182</v>
      </c>
      <c r="E187" s="17" t="s">
        <v>297</v>
      </c>
      <c r="F187" s="17" t="s">
        <v>170</v>
      </c>
      <c r="G187" s="3">
        <f>G$7</f>
        <v>479.84</v>
      </c>
      <c r="H187" s="3">
        <f t="shared" si="2"/>
        <v>19193.6</v>
      </c>
    </row>
    <row r="188" ht="15" spans="1:8">
      <c r="A188" s="22"/>
      <c r="B188" s="22"/>
      <c r="C188" s="5" t="s">
        <v>289</v>
      </c>
      <c r="D188" s="17" t="s">
        <v>179</v>
      </c>
      <c r="E188" s="17" t="s">
        <v>297</v>
      </c>
      <c r="F188" s="17" t="s">
        <v>170</v>
      </c>
      <c r="G188" s="3">
        <f>G$8</f>
        <v>60</v>
      </c>
      <c r="H188" s="3">
        <f t="shared" si="2"/>
        <v>2400</v>
      </c>
    </row>
    <row r="189" ht="15" spans="1:8">
      <c r="A189" s="22"/>
      <c r="B189" s="22"/>
      <c r="C189" s="5" t="s">
        <v>290</v>
      </c>
      <c r="D189" s="17" t="s">
        <v>179</v>
      </c>
      <c r="E189" s="17" t="s">
        <v>297</v>
      </c>
      <c r="F189" s="17" t="s">
        <v>170</v>
      </c>
      <c r="G189" s="3">
        <f>G$9</f>
        <v>60</v>
      </c>
      <c r="H189" s="3">
        <f t="shared" si="2"/>
        <v>2400</v>
      </c>
    </row>
    <row r="190" ht="15" spans="1:8">
      <c r="A190" s="22"/>
      <c r="B190" s="22"/>
      <c r="C190" s="5" t="s">
        <v>291</v>
      </c>
      <c r="D190" s="17" t="s">
        <v>179</v>
      </c>
      <c r="E190" s="17" t="s">
        <v>185</v>
      </c>
      <c r="F190" s="17" t="s">
        <v>170</v>
      </c>
      <c r="G190" s="3">
        <f>G$10</f>
        <v>185</v>
      </c>
      <c r="H190" s="3">
        <f t="shared" si="2"/>
        <v>1480</v>
      </c>
    </row>
    <row r="191" ht="15" spans="1:8">
      <c r="A191" s="22"/>
      <c r="B191" s="22"/>
      <c r="C191" s="5" t="s">
        <v>292</v>
      </c>
      <c r="D191" s="17" t="s">
        <v>179</v>
      </c>
      <c r="E191" s="17" t="s">
        <v>297</v>
      </c>
      <c r="F191" s="17" t="s">
        <v>170</v>
      </c>
      <c r="G191" s="3">
        <f>G$11</f>
        <v>10</v>
      </c>
      <c r="H191" s="3">
        <f t="shared" si="2"/>
        <v>400</v>
      </c>
    </row>
    <row r="192" ht="15" spans="1:8">
      <c r="A192" s="17" t="s">
        <v>169</v>
      </c>
      <c r="B192" s="17" t="s">
        <v>439</v>
      </c>
      <c r="C192" s="5" t="s">
        <v>280</v>
      </c>
      <c r="D192" s="17" t="s">
        <v>174</v>
      </c>
      <c r="E192" s="17" t="s">
        <v>185</v>
      </c>
      <c r="F192" s="17" t="s">
        <v>170</v>
      </c>
      <c r="G192" s="3">
        <f>G$3</f>
        <v>6000</v>
      </c>
      <c r="H192" s="3">
        <f t="shared" si="2"/>
        <v>48000</v>
      </c>
    </row>
    <row r="193" ht="15" spans="1:8">
      <c r="A193" s="17"/>
      <c r="B193" s="17"/>
      <c r="C193" s="5" t="s">
        <v>278</v>
      </c>
      <c r="D193" s="17" t="s">
        <v>182</v>
      </c>
      <c r="E193" s="17" t="s">
        <v>306</v>
      </c>
      <c r="F193" s="17" t="s">
        <v>170</v>
      </c>
      <c r="G193" s="3">
        <f>G$7</f>
        <v>479.84</v>
      </c>
      <c r="H193" s="3">
        <f t="shared" si="2"/>
        <v>23032.32</v>
      </c>
    </row>
    <row r="194" ht="15" spans="1:8">
      <c r="A194" s="17"/>
      <c r="B194" s="17"/>
      <c r="C194" s="5" t="s">
        <v>289</v>
      </c>
      <c r="D194" s="17" t="s">
        <v>179</v>
      </c>
      <c r="E194" s="17" t="s">
        <v>306</v>
      </c>
      <c r="F194" s="17" t="s">
        <v>170</v>
      </c>
      <c r="G194" s="3">
        <f>G$8</f>
        <v>60</v>
      </c>
      <c r="H194" s="3">
        <f t="shared" si="2"/>
        <v>2880</v>
      </c>
    </row>
    <row r="195" ht="15" spans="1:8">
      <c r="A195" s="17"/>
      <c r="B195" s="17"/>
      <c r="C195" s="5" t="s">
        <v>290</v>
      </c>
      <c r="D195" s="17" t="s">
        <v>179</v>
      </c>
      <c r="E195" s="17" t="s">
        <v>306</v>
      </c>
      <c r="F195" s="17" t="s">
        <v>170</v>
      </c>
      <c r="G195" s="3">
        <f>G$9</f>
        <v>60</v>
      </c>
      <c r="H195" s="3">
        <f t="shared" si="2"/>
        <v>2880</v>
      </c>
    </row>
    <row r="196" ht="15" spans="1:8">
      <c r="A196" s="17"/>
      <c r="B196" s="17"/>
      <c r="C196" s="5" t="s">
        <v>291</v>
      </c>
      <c r="D196" s="17" t="s">
        <v>179</v>
      </c>
      <c r="E196" s="17" t="s">
        <v>185</v>
      </c>
      <c r="F196" s="17" t="s">
        <v>170</v>
      </c>
      <c r="G196" s="3">
        <f>G$10</f>
        <v>185</v>
      </c>
      <c r="H196" s="3">
        <f t="shared" ref="H196:H259" si="3">G196*E196</f>
        <v>1480</v>
      </c>
    </row>
    <row r="197" ht="15" spans="1:8">
      <c r="A197" s="17"/>
      <c r="B197" s="17"/>
      <c r="C197" s="5" t="s">
        <v>292</v>
      </c>
      <c r="D197" s="17" t="s">
        <v>179</v>
      </c>
      <c r="E197" s="17" t="s">
        <v>306</v>
      </c>
      <c r="F197" s="17" t="s">
        <v>170</v>
      </c>
      <c r="G197" s="3">
        <f>G$11</f>
        <v>10</v>
      </c>
      <c r="H197" s="3">
        <f t="shared" si="3"/>
        <v>480</v>
      </c>
    </row>
    <row r="198" ht="15" spans="1:8">
      <c r="A198" s="17" t="s">
        <v>389</v>
      </c>
      <c r="B198" s="17" t="s">
        <v>440</v>
      </c>
      <c r="C198" s="5" t="s">
        <v>358</v>
      </c>
      <c r="D198" s="17" t="s">
        <v>15</v>
      </c>
      <c r="E198" s="17" t="s">
        <v>169</v>
      </c>
      <c r="F198" s="17" t="s">
        <v>170</v>
      </c>
      <c r="G198" s="3">
        <f>估算单价计算表!B16</f>
        <v>85</v>
      </c>
      <c r="H198" s="3">
        <f t="shared" si="3"/>
        <v>2550</v>
      </c>
    </row>
    <row r="199" ht="15" spans="1:8">
      <c r="A199" s="22"/>
      <c r="B199" s="22"/>
      <c r="C199" s="5" t="s">
        <v>278</v>
      </c>
      <c r="D199" s="17" t="s">
        <v>182</v>
      </c>
      <c r="E199" s="17" t="s">
        <v>264</v>
      </c>
      <c r="F199" s="17" t="s">
        <v>170</v>
      </c>
      <c r="G199" s="3">
        <f>G$7</f>
        <v>479.84</v>
      </c>
      <c r="H199" s="3">
        <f t="shared" si="3"/>
        <v>17274.24</v>
      </c>
    </row>
    <row r="200" ht="15" spans="1:8">
      <c r="A200" s="22"/>
      <c r="B200" s="22"/>
      <c r="C200" s="5" t="s">
        <v>311</v>
      </c>
      <c r="D200" s="17" t="s">
        <v>179</v>
      </c>
      <c r="E200" s="17" t="s">
        <v>264</v>
      </c>
      <c r="F200" s="17" t="s">
        <v>170</v>
      </c>
      <c r="G200" s="3">
        <f>G$8</f>
        <v>60</v>
      </c>
      <c r="H200" s="3">
        <f t="shared" si="3"/>
        <v>2160</v>
      </c>
    </row>
    <row r="201" ht="15" spans="1:8">
      <c r="A201" s="22"/>
      <c r="B201" s="22"/>
      <c r="C201" s="5" t="s">
        <v>290</v>
      </c>
      <c r="D201" s="17" t="s">
        <v>179</v>
      </c>
      <c r="E201" s="17" t="s">
        <v>264</v>
      </c>
      <c r="F201" s="17" t="s">
        <v>170</v>
      </c>
      <c r="G201" s="3">
        <f>G$9</f>
        <v>60</v>
      </c>
      <c r="H201" s="3">
        <f t="shared" si="3"/>
        <v>2160</v>
      </c>
    </row>
    <row r="202" ht="15" spans="1:8">
      <c r="A202" s="17" t="s">
        <v>230</v>
      </c>
      <c r="B202" s="17" t="s">
        <v>441</v>
      </c>
      <c r="C202" s="5" t="s">
        <v>280</v>
      </c>
      <c r="D202" s="17" t="s">
        <v>174</v>
      </c>
      <c r="E202" s="17" t="s">
        <v>250</v>
      </c>
      <c r="F202" s="17" t="s">
        <v>170</v>
      </c>
      <c r="G202" s="3">
        <f>G$3</f>
        <v>6000</v>
      </c>
      <c r="H202" s="3">
        <f t="shared" si="3"/>
        <v>60000</v>
      </c>
    </row>
    <row r="203" ht="15" spans="1:8">
      <c r="A203" s="22"/>
      <c r="B203" s="22"/>
      <c r="C203" s="5" t="s">
        <v>278</v>
      </c>
      <c r="D203" s="17" t="s">
        <v>182</v>
      </c>
      <c r="E203" s="17" t="s">
        <v>324</v>
      </c>
      <c r="F203" s="17" t="s">
        <v>170</v>
      </c>
      <c r="G203" s="3">
        <f>G$7</f>
        <v>479.84</v>
      </c>
      <c r="H203" s="3">
        <f t="shared" si="3"/>
        <v>28790.4</v>
      </c>
    </row>
    <row r="204" ht="15" spans="1:8">
      <c r="A204" s="22"/>
      <c r="B204" s="22"/>
      <c r="C204" s="5" t="s">
        <v>289</v>
      </c>
      <c r="D204" s="17" t="s">
        <v>179</v>
      </c>
      <c r="E204" s="17" t="s">
        <v>324</v>
      </c>
      <c r="F204" s="17" t="s">
        <v>170</v>
      </c>
      <c r="G204" s="3">
        <f>G$8</f>
        <v>60</v>
      </c>
      <c r="H204" s="3">
        <f t="shared" si="3"/>
        <v>3600</v>
      </c>
    </row>
    <row r="205" ht="15" spans="1:8">
      <c r="A205" s="22"/>
      <c r="B205" s="22"/>
      <c r="C205" s="5" t="s">
        <v>290</v>
      </c>
      <c r="D205" s="17" t="s">
        <v>179</v>
      </c>
      <c r="E205" s="17" t="s">
        <v>324</v>
      </c>
      <c r="F205" s="17" t="s">
        <v>170</v>
      </c>
      <c r="G205" s="3">
        <f>G$9</f>
        <v>60</v>
      </c>
      <c r="H205" s="3">
        <f t="shared" si="3"/>
        <v>3600</v>
      </c>
    </row>
    <row r="206" ht="15" spans="1:8">
      <c r="A206" s="22"/>
      <c r="B206" s="22"/>
      <c r="C206" s="5" t="s">
        <v>291</v>
      </c>
      <c r="D206" s="17" t="s">
        <v>179</v>
      </c>
      <c r="E206" s="17" t="s">
        <v>250</v>
      </c>
      <c r="F206" s="17" t="s">
        <v>170</v>
      </c>
      <c r="G206" s="3">
        <f>G$10</f>
        <v>185</v>
      </c>
      <c r="H206" s="3">
        <f t="shared" si="3"/>
        <v>1850</v>
      </c>
    </row>
    <row r="207" ht="15" spans="1:8">
      <c r="A207" s="22"/>
      <c r="B207" s="22"/>
      <c r="C207" s="5" t="s">
        <v>292</v>
      </c>
      <c r="D207" s="17" t="s">
        <v>179</v>
      </c>
      <c r="E207" s="17" t="s">
        <v>324</v>
      </c>
      <c r="F207" s="17" t="s">
        <v>170</v>
      </c>
      <c r="G207" s="3">
        <f>G$11</f>
        <v>10</v>
      </c>
      <c r="H207" s="3">
        <f t="shared" si="3"/>
        <v>600</v>
      </c>
    </row>
    <row r="208" ht="15" spans="1:8">
      <c r="A208" s="17" t="s">
        <v>392</v>
      </c>
      <c r="B208" s="17" t="s">
        <v>442</v>
      </c>
      <c r="C208" s="5" t="s">
        <v>280</v>
      </c>
      <c r="D208" s="17" t="s">
        <v>174</v>
      </c>
      <c r="E208" s="17" t="s">
        <v>304</v>
      </c>
      <c r="F208" s="17" t="s">
        <v>170</v>
      </c>
      <c r="G208" s="3">
        <f>G$3</f>
        <v>6000</v>
      </c>
      <c r="H208" s="3">
        <f t="shared" si="3"/>
        <v>66000</v>
      </c>
    </row>
    <row r="209" ht="15" spans="1:8">
      <c r="A209" s="22"/>
      <c r="B209" s="22"/>
      <c r="C209" s="5" t="s">
        <v>278</v>
      </c>
      <c r="D209" s="17" t="s">
        <v>182</v>
      </c>
      <c r="E209" s="17" t="s">
        <v>443</v>
      </c>
      <c r="F209" s="17" t="s">
        <v>170</v>
      </c>
      <c r="G209" s="3">
        <f>G$7</f>
        <v>479.84</v>
      </c>
      <c r="H209" s="3">
        <f t="shared" si="3"/>
        <v>31669.44</v>
      </c>
    </row>
    <row r="210" ht="15" spans="1:8">
      <c r="A210" s="22"/>
      <c r="B210" s="22"/>
      <c r="C210" s="5" t="s">
        <v>289</v>
      </c>
      <c r="D210" s="17" t="s">
        <v>179</v>
      </c>
      <c r="E210" s="17" t="s">
        <v>443</v>
      </c>
      <c r="F210" s="17" t="s">
        <v>170</v>
      </c>
      <c r="G210" s="3">
        <f>G$8</f>
        <v>60</v>
      </c>
      <c r="H210" s="3">
        <f t="shared" si="3"/>
        <v>3960</v>
      </c>
    </row>
    <row r="211" ht="15" spans="1:8">
      <c r="A211" s="22"/>
      <c r="B211" s="22"/>
      <c r="C211" s="5" t="s">
        <v>290</v>
      </c>
      <c r="D211" s="17" t="s">
        <v>179</v>
      </c>
      <c r="E211" s="17" t="s">
        <v>443</v>
      </c>
      <c r="F211" s="17" t="s">
        <v>170</v>
      </c>
      <c r="G211" s="3">
        <f>G$9</f>
        <v>60</v>
      </c>
      <c r="H211" s="3">
        <f t="shared" si="3"/>
        <v>3960</v>
      </c>
    </row>
    <row r="212" ht="15" spans="1:8">
      <c r="A212" s="22"/>
      <c r="B212" s="22"/>
      <c r="C212" s="5" t="s">
        <v>291</v>
      </c>
      <c r="D212" s="17" t="s">
        <v>179</v>
      </c>
      <c r="E212" s="17" t="s">
        <v>304</v>
      </c>
      <c r="F212" s="17" t="s">
        <v>170</v>
      </c>
      <c r="G212" s="3">
        <f>G$10</f>
        <v>185</v>
      </c>
      <c r="H212" s="3">
        <f t="shared" si="3"/>
        <v>2035</v>
      </c>
    </row>
    <row r="213" ht="15" spans="1:8">
      <c r="A213" s="22"/>
      <c r="B213" s="22"/>
      <c r="C213" s="5" t="s">
        <v>292</v>
      </c>
      <c r="D213" s="17" t="s">
        <v>179</v>
      </c>
      <c r="E213" s="17" t="s">
        <v>443</v>
      </c>
      <c r="F213" s="17" t="s">
        <v>170</v>
      </c>
      <c r="G213" s="3">
        <f>G$11</f>
        <v>10</v>
      </c>
      <c r="H213" s="3">
        <f t="shared" si="3"/>
        <v>660</v>
      </c>
    </row>
    <row r="214" ht="15" spans="1:8">
      <c r="A214" s="17" t="s">
        <v>393</v>
      </c>
      <c r="B214" s="17" t="s">
        <v>410</v>
      </c>
      <c r="C214" s="5" t="s">
        <v>280</v>
      </c>
      <c r="D214" s="17" t="s">
        <v>174</v>
      </c>
      <c r="E214" s="17" t="s">
        <v>185</v>
      </c>
      <c r="F214" s="17" t="s">
        <v>281</v>
      </c>
      <c r="G214" s="3">
        <f>G$3</f>
        <v>6000</v>
      </c>
      <c r="H214" s="3">
        <f t="shared" si="3"/>
        <v>48000</v>
      </c>
    </row>
    <row r="215" ht="15" spans="1:8">
      <c r="A215" s="22"/>
      <c r="B215" s="22"/>
      <c r="C215" s="5" t="s">
        <v>282</v>
      </c>
      <c r="D215" s="17" t="s">
        <v>15</v>
      </c>
      <c r="E215" s="17" t="s">
        <v>339</v>
      </c>
      <c r="F215" s="17" t="s">
        <v>170</v>
      </c>
      <c r="G215" s="3">
        <f>G$4</f>
        <v>35</v>
      </c>
      <c r="H215" s="3">
        <f t="shared" si="3"/>
        <v>41300</v>
      </c>
    </row>
    <row r="216" ht="15" spans="1:8">
      <c r="A216" s="22"/>
      <c r="B216" s="22"/>
      <c r="C216" s="5" t="s">
        <v>284</v>
      </c>
      <c r="D216" s="17" t="s">
        <v>179</v>
      </c>
      <c r="E216" s="17" t="s">
        <v>444</v>
      </c>
      <c r="F216" s="17" t="s">
        <v>170</v>
      </c>
      <c r="G216" s="3">
        <f>G$5</f>
        <v>120</v>
      </c>
      <c r="H216" s="3">
        <f t="shared" si="3"/>
        <v>11520</v>
      </c>
    </row>
    <row r="217" ht="15" spans="1:8">
      <c r="A217" s="22"/>
      <c r="B217" s="22"/>
      <c r="C217" s="5" t="s">
        <v>286</v>
      </c>
      <c r="D217" s="17" t="s">
        <v>15</v>
      </c>
      <c r="E217" s="17" t="s">
        <v>294</v>
      </c>
      <c r="F217" s="17" t="s">
        <v>170</v>
      </c>
      <c r="G217" s="3">
        <f>G$6</f>
        <v>120</v>
      </c>
      <c r="H217" s="3">
        <f t="shared" si="3"/>
        <v>86400</v>
      </c>
    </row>
    <row r="218" ht="15" spans="1:8">
      <c r="A218" s="22"/>
      <c r="B218" s="22"/>
      <c r="C218" s="5" t="s">
        <v>278</v>
      </c>
      <c r="D218" s="17" t="s">
        <v>182</v>
      </c>
      <c r="E218" s="17" t="s">
        <v>306</v>
      </c>
      <c r="F218" s="17" t="s">
        <v>170</v>
      </c>
      <c r="G218" s="3">
        <f>G$7</f>
        <v>479.84</v>
      </c>
      <c r="H218" s="3">
        <f t="shared" si="3"/>
        <v>23032.32</v>
      </c>
    </row>
    <row r="219" ht="15" spans="1:8">
      <c r="A219" s="22"/>
      <c r="B219" s="22"/>
      <c r="C219" s="5" t="s">
        <v>311</v>
      </c>
      <c r="D219" s="17" t="s">
        <v>179</v>
      </c>
      <c r="E219" s="17" t="s">
        <v>306</v>
      </c>
      <c r="F219" s="17" t="s">
        <v>170</v>
      </c>
      <c r="G219" s="3">
        <f>G$8</f>
        <v>60</v>
      </c>
      <c r="H219" s="3">
        <f t="shared" si="3"/>
        <v>2880</v>
      </c>
    </row>
    <row r="220" ht="15" spans="1:8">
      <c r="A220" s="22"/>
      <c r="B220" s="22"/>
      <c r="C220" s="5" t="s">
        <v>290</v>
      </c>
      <c r="D220" s="17" t="s">
        <v>179</v>
      </c>
      <c r="E220" s="17" t="s">
        <v>306</v>
      </c>
      <c r="F220" s="17" t="s">
        <v>170</v>
      </c>
      <c r="G220" s="3">
        <f>G$9</f>
        <v>60</v>
      </c>
      <c r="H220" s="3">
        <f t="shared" si="3"/>
        <v>2880</v>
      </c>
    </row>
    <row r="221" ht="15" spans="1:8">
      <c r="A221" s="22"/>
      <c r="B221" s="22"/>
      <c r="C221" s="5" t="s">
        <v>291</v>
      </c>
      <c r="D221" s="17" t="s">
        <v>179</v>
      </c>
      <c r="E221" s="17" t="s">
        <v>185</v>
      </c>
      <c r="F221" s="17" t="s">
        <v>170</v>
      </c>
      <c r="G221" s="3">
        <f>G$10</f>
        <v>185</v>
      </c>
      <c r="H221" s="3">
        <f t="shared" si="3"/>
        <v>1480</v>
      </c>
    </row>
    <row r="222" ht="15" spans="1:8">
      <c r="A222" s="22"/>
      <c r="B222" s="22"/>
      <c r="C222" s="5" t="s">
        <v>292</v>
      </c>
      <c r="D222" s="17" t="s">
        <v>179</v>
      </c>
      <c r="E222" s="17" t="s">
        <v>306</v>
      </c>
      <c r="F222" s="17" t="s">
        <v>170</v>
      </c>
      <c r="G222" s="3">
        <f>G$11</f>
        <v>10</v>
      </c>
      <c r="H222" s="3">
        <f t="shared" si="3"/>
        <v>480</v>
      </c>
    </row>
    <row r="223" ht="15" spans="1:8">
      <c r="A223" s="17" t="s">
        <v>395</v>
      </c>
      <c r="B223" s="17" t="s">
        <v>445</v>
      </c>
      <c r="C223" s="5" t="s">
        <v>278</v>
      </c>
      <c r="D223" s="17" t="s">
        <v>182</v>
      </c>
      <c r="E223" s="17" t="s">
        <v>324</v>
      </c>
      <c r="F223" s="17" t="s">
        <v>170</v>
      </c>
      <c r="G223" s="3">
        <f>G$7</f>
        <v>479.84</v>
      </c>
      <c r="H223" s="3">
        <f t="shared" si="3"/>
        <v>28790.4</v>
      </c>
    </row>
    <row r="224" ht="15" spans="1:8">
      <c r="A224" s="22"/>
      <c r="B224" s="22"/>
      <c r="C224" s="5" t="s">
        <v>311</v>
      </c>
      <c r="D224" s="17" t="s">
        <v>179</v>
      </c>
      <c r="E224" s="17" t="s">
        <v>324</v>
      </c>
      <c r="F224" s="17" t="s">
        <v>170</v>
      </c>
      <c r="G224" s="3">
        <f>G$8</f>
        <v>60</v>
      </c>
      <c r="H224" s="3">
        <f t="shared" si="3"/>
        <v>3600</v>
      </c>
    </row>
    <row r="225" ht="15" spans="1:8">
      <c r="A225" s="22"/>
      <c r="B225" s="22"/>
      <c r="C225" s="5" t="s">
        <v>290</v>
      </c>
      <c r="D225" s="17" t="s">
        <v>179</v>
      </c>
      <c r="E225" s="17" t="s">
        <v>324</v>
      </c>
      <c r="F225" s="17" t="s">
        <v>170</v>
      </c>
      <c r="G225" s="3">
        <f>G$9</f>
        <v>60</v>
      </c>
      <c r="H225" s="3">
        <f t="shared" si="3"/>
        <v>3600</v>
      </c>
    </row>
    <row r="226" ht="15" spans="1:8">
      <c r="A226" s="17" t="s">
        <v>264</v>
      </c>
      <c r="B226" s="17" t="s">
        <v>446</v>
      </c>
      <c r="C226" s="5" t="s">
        <v>280</v>
      </c>
      <c r="D226" s="17" t="s">
        <v>174</v>
      </c>
      <c r="E226" s="17" t="s">
        <v>313</v>
      </c>
      <c r="F226" s="17" t="s">
        <v>281</v>
      </c>
      <c r="G226" s="3">
        <f>G$3</f>
        <v>6000</v>
      </c>
      <c r="H226" s="3">
        <f t="shared" si="3"/>
        <v>72000</v>
      </c>
    </row>
    <row r="227" ht="15" spans="1:8">
      <c r="A227" s="17"/>
      <c r="B227" s="17"/>
      <c r="C227" s="5" t="s">
        <v>282</v>
      </c>
      <c r="D227" s="17" t="s">
        <v>15</v>
      </c>
      <c r="E227" s="17" t="s">
        <v>343</v>
      </c>
      <c r="F227" s="17" t="s">
        <v>170</v>
      </c>
      <c r="G227" s="3">
        <f>G$4</f>
        <v>35</v>
      </c>
      <c r="H227" s="3">
        <f t="shared" si="3"/>
        <v>61950</v>
      </c>
    </row>
    <row r="228" ht="15" spans="1:8">
      <c r="A228" s="17"/>
      <c r="B228" s="17"/>
      <c r="C228" s="5" t="s">
        <v>284</v>
      </c>
      <c r="D228" s="17" t="s">
        <v>179</v>
      </c>
      <c r="E228" s="17" t="s">
        <v>404</v>
      </c>
      <c r="F228" s="17" t="s">
        <v>170</v>
      </c>
      <c r="G228" s="3">
        <f>G$5</f>
        <v>120</v>
      </c>
      <c r="H228" s="3">
        <f t="shared" si="3"/>
        <v>25920</v>
      </c>
    </row>
    <row r="229" ht="15" spans="1:8">
      <c r="A229" s="17"/>
      <c r="B229" s="17"/>
      <c r="C229" s="5" t="s">
        <v>286</v>
      </c>
      <c r="D229" s="17" t="s">
        <v>15</v>
      </c>
      <c r="E229" s="17" t="s">
        <v>337</v>
      </c>
      <c r="F229" s="17" t="s">
        <v>170</v>
      </c>
      <c r="G229" s="3">
        <f>G$6</f>
        <v>120</v>
      </c>
      <c r="H229" s="3">
        <f t="shared" si="3"/>
        <v>129600</v>
      </c>
    </row>
    <row r="230" ht="15" spans="1:8">
      <c r="A230" s="17"/>
      <c r="B230" s="17"/>
      <c r="C230" s="5" t="s">
        <v>278</v>
      </c>
      <c r="D230" s="17" t="s">
        <v>182</v>
      </c>
      <c r="E230" s="17" t="s">
        <v>317</v>
      </c>
      <c r="F230" s="17" t="s">
        <v>170</v>
      </c>
      <c r="G230" s="3">
        <f>G$7</f>
        <v>479.84</v>
      </c>
      <c r="H230" s="3">
        <f t="shared" si="3"/>
        <v>34548.48</v>
      </c>
    </row>
    <row r="231" ht="15" spans="1:8">
      <c r="A231" s="17"/>
      <c r="B231" s="17"/>
      <c r="C231" s="5" t="s">
        <v>311</v>
      </c>
      <c r="D231" s="17" t="s">
        <v>179</v>
      </c>
      <c r="E231" s="17" t="s">
        <v>317</v>
      </c>
      <c r="F231" s="17" t="s">
        <v>170</v>
      </c>
      <c r="G231" s="3">
        <f>G$8</f>
        <v>60</v>
      </c>
      <c r="H231" s="3">
        <f t="shared" si="3"/>
        <v>4320</v>
      </c>
    </row>
    <row r="232" ht="15" spans="1:8">
      <c r="A232" s="17"/>
      <c r="B232" s="17"/>
      <c r="C232" s="5" t="s">
        <v>290</v>
      </c>
      <c r="D232" s="17" t="s">
        <v>179</v>
      </c>
      <c r="E232" s="17" t="s">
        <v>317</v>
      </c>
      <c r="F232" s="17" t="s">
        <v>170</v>
      </c>
      <c r="G232" s="3">
        <f>G$9</f>
        <v>60</v>
      </c>
      <c r="H232" s="3">
        <f t="shared" si="3"/>
        <v>4320</v>
      </c>
    </row>
    <row r="233" ht="15" spans="1:8">
      <c r="A233" s="17"/>
      <c r="B233" s="17"/>
      <c r="C233" s="5" t="s">
        <v>291</v>
      </c>
      <c r="D233" s="17" t="s">
        <v>179</v>
      </c>
      <c r="E233" s="17" t="s">
        <v>313</v>
      </c>
      <c r="F233" s="17" t="s">
        <v>170</v>
      </c>
      <c r="G233" s="3">
        <f>G$10</f>
        <v>185</v>
      </c>
      <c r="H233" s="3">
        <f t="shared" si="3"/>
        <v>2220</v>
      </c>
    </row>
    <row r="234" ht="15" spans="1:8">
      <c r="A234" s="17"/>
      <c r="B234" s="17"/>
      <c r="C234" s="5" t="s">
        <v>292</v>
      </c>
      <c r="D234" s="17" t="s">
        <v>179</v>
      </c>
      <c r="E234" s="17" t="s">
        <v>317</v>
      </c>
      <c r="F234" s="17" t="s">
        <v>170</v>
      </c>
      <c r="G234" s="3">
        <f>G$11</f>
        <v>10</v>
      </c>
      <c r="H234" s="3">
        <f t="shared" si="3"/>
        <v>720</v>
      </c>
    </row>
    <row r="235" ht="15" spans="1:8">
      <c r="A235" s="17" t="s">
        <v>274</v>
      </c>
      <c r="B235" s="17" t="s">
        <v>447</v>
      </c>
      <c r="C235" s="5" t="s">
        <v>280</v>
      </c>
      <c r="D235" s="17" t="s">
        <v>174</v>
      </c>
      <c r="E235" s="17" t="s">
        <v>185</v>
      </c>
      <c r="F235" s="17" t="s">
        <v>281</v>
      </c>
      <c r="G235" s="3">
        <f>G$3</f>
        <v>6000</v>
      </c>
      <c r="H235" s="3">
        <f t="shared" si="3"/>
        <v>48000</v>
      </c>
    </row>
    <row r="236" ht="15" spans="1:8">
      <c r="A236" s="22"/>
      <c r="B236" s="22"/>
      <c r="C236" s="5" t="s">
        <v>282</v>
      </c>
      <c r="D236" s="17" t="s">
        <v>15</v>
      </c>
      <c r="E236" s="17" t="s">
        <v>339</v>
      </c>
      <c r="F236" s="17" t="s">
        <v>170</v>
      </c>
      <c r="G236" s="3">
        <f>G$4</f>
        <v>35</v>
      </c>
      <c r="H236" s="3">
        <f t="shared" si="3"/>
        <v>41300</v>
      </c>
    </row>
    <row r="237" ht="15" spans="1:8">
      <c r="A237" s="22"/>
      <c r="B237" s="22"/>
      <c r="C237" s="5" t="s">
        <v>284</v>
      </c>
      <c r="D237" s="17" t="s">
        <v>179</v>
      </c>
      <c r="E237" s="17" t="s">
        <v>340</v>
      </c>
      <c r="F237" s="17" t="s">
        <v>170</v>
      </c>
      <c r="G237" s="3">
        <f>G$5</f>
        <v>120</v>
      </c>
      <c r="H237" s="3">
        <f t="shared" si="3"/>
        <v>17280</v>
      </c>
    </row>
    <row r="238" ht="15" spans="1:8">
      <c r="A238" s="22"/>
      <c r="B238" s="22"/>
      <c r="C238" s="5" t="s">
        <v>286</v>
      </c>
      <c r="D238" s="17" t="s">
        <v>15</v>
      </c>
      <c r="E238" s="17" t="s">
        <v>294</v>
      </c>
      <c r="F238" s="17" t="s">
        <v>170</v>
      </c>
      <c r="G238" s="3">
        <f>G$6</f>
        <v>120</v>
      </c>
      <c r="H238" s="3">
        <f t="shared" si="3"/>
        <v>86400</v>
      </c>
    </row>
    <row r="239" ht="15" spans="1:8">
      <c r="A239" s="22"/>
      <c r="B239" s="22"/>
      <c r="C239" s="5" t="s">
        <v>278</v>
      </c>
      <c r="D239" s="17" t="s">
        <v>182</v>
      </c>
      <c r="E239" s="17" t="s">
        <v>306</v>
      </c>
      <c r="F239" s="17" t="s">
        <v>170</v>
      </c>
      <c r="G239" s="3">
        <f>G$7</f>
        <v>479.84</v>
      </c>
      <c r="H239" s="3">
        <f t="shared" si="3"/>
        <v>23032.32</v>
      </c>
    </row>
    <row r="240" ht="15" spans="1:8">
      <c r="A240" s="22"/>
      <c r="B240" s="22"/>
      <c r="C240" s="5" t="s">
        <v>311</v>
      </c>
      <c r="D240" s="17" t="s">
        <v>179</v>
      </c>
      <c r="E240" s="17" t="s">
        <v>306</v>
      </c>
      <c r="F240" s="17" t="s">
        <v>170</v>
      </c>
      <c r="G240" s="3">
        <f>G$8</f>
        <v>60</v>
      </c>
      <c r="H240" s="3">
        <f t="shared" si="3"/>
        <v>2880</v>
      </c>
    </row>
    <row r="241" ht="15" spans="1:8">
      <c r="A241" s="22"/>
      <c r="B241" s="22"/>
      <c r="C241" s="5" t="s">
        <v>290</v>
      </c>
      <c r="D241" s="17" t="s">
        <v>179</v>
      </c>
      <c r="E241" s="17" t="s">
        <v>306</v>
      </c>
      <c r="F241" s="17" t="s">
        <v>170</v>
      </c>
      <c r="G241" s="3">
        <f>G$9</f>
        <v>60</v>
      </c>
      <c r="H241" s="3">
        <f t="shared" si="3"/>
        <v>2880</v>
      </c>
    </row>
    <row r="242" ht="15" spans="1:8">
      <c r="A242" s="22"/>
      <c r="B242" s="22"/>
      <c r="C242" s="5" t="s">
        <v>291</v>
      </c>
      <c r="D242" s="17" t="s">
        <v>179</v>
      </c>
      <c r="E242" s="17" t="s">
        <v>185</v>
      </c>
      <c r="F242" s="17" t="s">
        <v>170</v>
      </c>
      <c r="G242" s="3">
        <f>G$10</f>
        <v>185</v>
      </c>
      <c r="H242" s="3">
        <f t="shared" si="3"/>
        <v>1480</v>
      </c>
    </row>
    <row r="243" ht="15" spans="1:8">
      <c r="A243" s="22"/>
      <c r="B243" s="22"/>
      <c r="C243" s="5" t="s">
        <v>292</v>
      </c>
      <c r="D243" s="17" t="s">
        <v>179</v>
      </c>
      <c r="E243" s="17" t="s">
        <v>306</v>
      </c>
      <c r="F243" s="17" t="s">
        <v>170</v>
      </c>
      <c r="G243" s="3">
        <f>G$11</f>
        <v>10</v>
      </c>
      <c r="H243" s="3">
        <f t="shared" si="3"/>
        <v>480</v>
      </c>
    </row>
    <row r="244" ht="15" spans="1:8">
      <c r="A244" s="17" t="s">
        <v>448</v>
      </c>
      <c r="B244" s="17" t="s">
        <v>449</v>
      </c>
      <c r="C244" s="5" t="s">
        <v>280</v>
      </c>
      <c r="D244" s="17" t="s">
        <v>174</v>
      </c>
      <c r="E244" s="17" t="s">
        <v>185</v>
      </c>
      <c r="F244" s="17" t="s">
        <v>281</v>
      </c>
      <c r="G244" s="3">
        <f>G$3</f>
        <v>6000</v>
      </c>
      <c r="H244" s="3">
        <f t="shared" si="3"/>
        <v>48000</v>
      </c>
    </row>
    <row r="245" ht="15" spans="1:8">
      <c r="A245" s="22"/>
      <c r="B245" s="22"/>
      <c r="C245" s="5" t="s">
        <v>282</v>
      </c>
      <c r="D245" s="17" t="s">
        <v>15</v>
      </c>
      <c r="E245" s="17" t="s">
        <v>308</v>
      </c>
      <c r="F245" s="17" t="s">
        <v>170</v>
      </c>
      <c r="G245" s="3">
        <f>G$4</f>
        <v>35</v>
      </c>
      <c r="H245" s="3">
        <f t="shared" si="3"/>
        <v>49700</v>
      </c>
    </row>
    <row r="246" ht="15" spans="1:8">
      <c r="A246" s="22"/>
      <c r="B246" s="22"/>
      <c r="C246" s="5" t="s">
        <v>284</v>
      </c>
      <c r="D246" s="17" t="s">
        <v>179</v>
      </c>
      <c r="E246" s="17" t="s">
        <v>309</v>
      </c>
      <c r="F246" s="17" t="s">
        <v>170</v>
      </c>
      <c r="G246" s="3">
        <f>G$5</f>
        <v>120</v>
      </c>
      <c r="H246" s="3">
        <f t="shared" si="3"/>
        <v>23040</v>
      </c>
    </row>
    <row r="247" ht="15" spans="1:8">
      <c r="A247" s="22"/>
      <c r="B247" s="22"/>
      <c r="C247" s="6" t="s">
        <v>286</v>
      </c>
      <c r="D247" s="17" t="s">
        <v>15</v>
      </c>
      <c r="E247" s="17" t="s">
        <v>310</v>
      </c>
      <c r="F247" s="17" t="s">
        <v>170</v>
      </c>
      <c r="G247" s="3">
        <f>G$6</f>
        <v>120</v>
      </c>
      <c r="H247" s="3">
        <f t="shared" si="3"/>
        <v>115200</v>
      </c>
    </row>
    <row r="248" ht="15" spans="1:8">
      <c r="A248" s="22"/>
      <c r="B248" s="22"/>
      <c r="C248" s="5" t="s">
        <v>278</v>
      </c>
      <c r="D248" s="17" t="s">
        <v>182</v>
      </c>
      <c r="E248" s="17" t="s">
        <v>306</v>
      </c>
      <c r="F248" s="17" t="s">
        <v>170</v>
      </c>
      <c r="G248" s="3">
        <f>G$7</f>
        <v>479.84</v>
      </c>
      <c r="H248" s="3">
        <f t="shared" si="3"/>
        <v>23032.32</v>
      </c>
    </row>
    <row r="249" ht="15" spans="1:8">
      <c r="A249" s="22"/>
      <c r="B249" s="22"/>
      <c r="C249" s="5" t="s">
        <v>311</v>
      </c>
      <c r="D249" s="17" t="s">
        <v>179</v>
      </c>
      <c r="E249" s="17" t="s">
        <v>306</v>
      </c>
      <c r="F249" s="17" t="s">
        <v>170</v>
      </c>
      <c r="G249" s="3">
        <f>G$8</f>
        <v>60</v>
      </c>
      <c r="H249" s="3">
        <f t="shared" si="3"/>
        <v>2880</v>
      </c>
    </row>
    <row r="250" ht="15" spans="1:8">
      <c r="A250" s="22"/>
      <c r="B250" s="22"/>
      <c r="C250" s="5" t="s">
        <v>290</v>
      </c>
      <c r="D250" s="17" t="s">
        <v>179</v>
      </c>
      <c r="E250" s="17" t="s">
        <v>306</v>
      </c>
      <c r="F250" s="17" t="s">
        <v>170</v>
      </c>
      <c r="G250" s="3">
        <f>G$9</f>
        <v>60</v>
      </c>
      <c r="H250" s="3">
        <f t="shared" si="3"/>
        <v>2880</v>
      </c>
    </row>
    <row r="251" ht="15" spans="1:8">
      <c r="A251" s="22"/>
      <c r="B251" s="22"/>
      <c r="C251" s="5" t="s">
        <v>291</v>
      </c>
      <c r="D251" s="17" t="s">
        <v>179</v>
      </c>
      <c r="E251" s="17" t="s">
        <v>185</v>
      </c>
      <c r="F251" s="17" t="s">
        <v>170</v>
      </c>
      <c r="G251" s="3">
        <f>G$10</f>
        <v>185</v>
      </c>
      <c r="H251" s="3">
        <f t="shared" si="3"/>
        <v>1480</v>
      </c>
    </row>
    <row r="252" ht="15" spans="1:8">
      <c r="A252" s="22"/>
      <c r="B252" s="22"/>
      <c r="C252" s="5" t="s">
        <v>292</v>
      </c>
      <c r="D252" s="17" t="s">
        <v>179</v>
      </c>
      <c r="E252" s="17" t="s">
        <v>306</v>
      </c>
      <c r="F252" s="17" t="s">
        <v>170</v>
      </c>
      <c r="G252" s="3">
        <f>G$11</f>
        <v>10</v>
      </c>
      <c r="H252" s="3">
        <f t="shared" si="3"/>
        <v>480</v>
      </c>
    </row>
    <row r="253" ht="15" spans="1:8">
      <c r="A253" s="17" t="s">
        <v>401</v>
      </c>
      <c r="B253" s="17" t="s">
        <v>450</v>
      </c>
      <c r="C253" s="5" t="s">
        <v>280</v>
      </c>
      <c r="D253" s="17" t="s">
        <v>174</v>
      </c>
      <c r="E253" s="17" t="s">
        <v>304</v>
      </c>
      <c r="F253" s="17" t="s">
        <v>170</v>
      </c>
      <c r="G253" s="3">
        <f>G$3</f>
        <v>6000</v>
      </c>
      <c r="H253" s="3">
        <f t="shared" si="3"/>
        <v>66000</v>
      </c>
    </row>
    <row r="254" ht="15" spans="1:8">
      <c r="A254" s="22"/>
      <c r="B254" s="22"/>
      <c r="C254" s="5" t="s">
        <v>282</v>
      </c>
      <c r="D254" s="17" t="s">
        <v>15</v>
      </c>
      <c r="E254" s="17" t="s">
        <v>252</v>
      </c>
      <c r="F254" s="17" t="s">
        <v>170</v>
      </c>
      <c r="G254" s="3">
        <f>G$4</f>
        <v>35</v>
      </c>
      <c r="H254" s="3">
        <f t="shared" si="3"/>
        <v>3850</v>
      </c>
    </row>
    <row r="255" ht="15" spans="1:8">
      <c r="A255" s="22"/>
      <c r="B255" s="22"/>
      <c r="C255" s="5" t="s">
        <v>278</v>
      </c>
      <c r="D255" s="17" t="s">
        <v>182</v>
      </c>
      <c r="E255" s="17" t="s">
        <v>443</v>
      </c>
      <c r="F255" s="17" t="s">
        <v>170</v>
      </c>
      <c r="G255" s="3">
        <f>G$7</f>
        <v>479.84</v>
      </c>
      <c r="H255" s="3">
        <f t="shared" si="3"/>
        <v>31669.44</v>
      </c>
    </row>
    <row r="256" ht="15" spans="1:8">
      <c r="A256" s="22"/>
      <c r="B256" s="22"/>
      <c r="C256" s="5" t="s">
        <v>311</v>
      </c>
      <c r="D256" s="17" t="s">
        <v>179</v>
      </c>
      <c r="E256" s="17" t="s">
        <v>443</v>
      </c>
      <c r="F256" s="17" t="s">
        <v>170</v>
      </c>
      <c r="G256" s="3">
        <f>G$8</f>
        <v>60</v>
      </c>
      <c r="H256" s="3">
        <f t="shared" si="3"/>
        <v>3960</v>
      </c>
    </row>
    <row r="257" ht="15" spans="1:8">
      <c r="A257" s="22"/>
      <c r="B257" s="22"/>
      <c r="C257" s="5" t="s">
        <v>290</v>
      </c>
      <c r="D257" s="17" t="s">
        <v>179</v>
      </c>
      <c r="E257" s="17" t="s">
        <v>443</v>
      </c>
      <c r="F257" s="17" t="s">
        <v>170</v>
      </c>
      <c r="G257" s="3">
        <f>G$9</f>
        <v>60</v>
      </c>
      <c r="H257" s="3">
        <f t="shared" si="3"/>
        <v>3960</v>
      </c>
    </row>
    <row r="258" ht="15" spans="1:8">
      <c r="A258" s="22"/>
      <c r="B258" s="22"/>
      <c r="C258" s="5" t="s">
        <v>291</v>
      </c>
      <c r="D258" s="17" t="s">
        <v>179</v>
      </c>
      <c r="E258" s="17" t="s">
        <v>304</v>
      </c>
      <c r="F258" s="17" t="s">
        <v>170</v>
      </c>
      <c r="G258" s="3">
        <f>G$10</f>
        <v>185</v>
      </c>
      <c r="H258" s="3">
        <f t="shared" si="3"/>
        <v>2035</v>
      </c>
    </row>
    <row r="259" ht="15" spans="1:8">
      <c r="A259" s="22"/>
      <c r="B259" s="22"/>
      <c r="C259" s="5" t="s">
        <v>292</v>
      </c>
      <c r="D259" s="17" t="s">
        <v>179</v>
      </c>
      <c r="E259" s="17" t="s">
        <v>443</v>
      </c>
      <c r="F259" s="17" t="s">
        <v>170</v>
      </c>
      <c r="G259" s="3">
        <f>G$11</f>
        <v>10</v>
      </c>
      <c r="H259" s="3">
        <f t="shared" si="3"/>
        <v>660</v>
      </c>
    </row>
    <row r="260" ht="15" spans="1:8">
      <c r="A260" s="17" t="s">
        <v>297</v>
      </c>
      <c r="B260" s="17" t="s">
        <v>451</v>
      </c>
      <c r="C260" s="5" t="s">
        <v>280</v>
      </c>
      <c r="D260" s="17" t="s">
        <v>174</v>
      </c>
      <c r="E260" s="17" t="s">
        <v>185</v>
      </c>
      <c r="F260" s="17" t="s">
        <v>360</v>
      </c>
      <c r="G260" s="3">
        <f>G$3</f>
        <v>6000</v>
      </c>
      <c r="H260" s="3">
        <f t="shared" ref="H260:H323" si="4">G260*E260</f>
        <v>48000</v>
      </c>
    </row>
    <row r="261" ht="15" spans="1:8">
      <c r="A261" s="22"/>
      <c r="B261" s="22"/>
      <c r="C261" s="5" t="s">
        <v>282</v>
      </c>
      <c r="D261" s="17" t="s">
        <v>15</v>
      </c>
      <c r="E261" s="17" t="s">
        <v>339</v>
      </c>
      <c r="F261" s="17" t="s">
        <v>170</v>
      </c>
      <c r="G261" s="3">
        <f>G$4</f>
        <v>35</v>
      </c>
      <c r="H261" s="3">
        <f t="shared" si="4"/>
        <v>41300</v>
      </c>
    </row>
    <row r="262" ht="15" spans="1:8">
      <c r="A262" s="22"/>
      <c r="B262" s="22"/>
      <c r="C262" s="5" t="s">
        <v>284</v>
      </c>
      <c r="D262" s="17" t="s">
        <v>179</v>
      </c>
      <c r="E262" s="17" t="s">
        <v>340</v>
      </c>
      <c r="F262" s="17" t="s">
        <v>170</v>
      </c>
      <c r="G262" s="3">
        <f>G$5</f>
        <v>120</v>
      </c>
      <c r="H262" s="3">
        <f t="shared" si="4"/>
        <v>17280</v>
      </c>
    </row>
    <row r="263" ht="15" spans="1:8">
      <c r="A263" s="22"/>
      <c r="B263" s="22"/>
      <c r="C263" s="5" t="s">
        <v>286</v>
      </c>
      <c r="D263" s="17" t="s">
        <v>15</v>
      </c>
      <c r="E263" s="17" t="s">
        <v>294</v>
      </c>
      <c r="F263" s="17" t="s">
        <v>170</v>
      </c>
      <c r="G263" s="3">
        <f>G$6</f>
        <v>120</v>
      </c>
      <c r="H263" s="3">
        <f t="shared" si="4"/>
        <v>86400</v>
      </c>
    </row>
    <row r="264" ht="15" spans="1:8">
      <c r="A264" s="22"/>
      <c r="B264" s="22"/>
      <c r="C264" s="5" t="s">
        <v>278</v>
      </c>
      <c r="D264" s="17" t="s">
        <v>182</v>
      </c>
      <c r="E264" s="17" t="s">
        <v>306</v>
      </c>
      <c r="F264" s="17" t="s">
        <v>170</v>
      </c>
      <c r="G264" s="3">
        <f>G$7</f>
        <v>479.84</v>
      </c>
      <c r="H264" s="3">
        <f t="shared" si="4"/>
        <v>23032.32</v>
      </c>
    </row>
    <row r="265" ht="15" spans="1:8">
      <c r="A265" s="22"/>
      <c r="B265" s="22"/>
      <c r="C265" s="5" t="s">
        <v>311</v>
      </c>
      <c r="D265" s="17" t="s">
        <v>179</v>
      </c>
      <c r="E265" s="17" t="s">
        <v>306</v>
      </c>
      <c r="F265" s="17" t="s">
        <v>170</v>
      </c>
      <c r="G265" s="3">
        <f>G$8</f>
        <v>60</v>
      </c>
      <c r="H265" s="3">
        <f t="shared" si="4"/>
        <v>2880</v>
      </c>
    </row>
    <row r="266" ht="15" spans="1:8">
      <c r="A266" s="22"/>
      <c r="B266" s="22"/>
      <c r="C266" s="5" t="s">
        <v>290</v>
      </c>
      <c r="D266" s="17" t="s">
        <v>179</v>
      </c>
      <c r="E266" s="17" t="s">
        <v>306</v>
      </c>
      <c r="F266" s="17" t="s">
        <v>170</v>
      </c>
      <c r="G266" s="3">
        <f>G$9</f>
        <v>60</v>
      </c>
      <c r="H266" s="3">
        <f t="shared" si="4"/>
        <v>2880</v>
      </c>
    </row>
    <row r="267" ht="15" spans="1:8">
      <c r="A267" s="22"/>
      <c r="B267" s="22"/>
      <c r="C267" s="5" t="s">
        <v>291</v>
      </c>
      <c r="D267" s="17" t="s">
        <v>179</v>
      </c>
      <c r="E267" s="17" t="s">
        <v>185</v>
      </c>
      <c r="F267" s="17" t="s">
        <v>170</v>
      </c>
      <c r="G267" s="3">
        <f>G$10</f>
        <v>185</v>
      </c>
      <c r="H267" s="3">
        <f t="shared" si="4"/>
        <v>1480</v>
      </c>
    </row>
    <row r="268" ht="15" spans="1:8">
      <c r="A268" s="22"/>
      <c r="B268" s="22"/>
      <c r="C268" s="5" t="s">
        <v>292</v>
      </c>
      <c r="D268" s="17" t="s">
        <v>179</v>
      </c>
      <c r="E268" s="17" t="s">
        <v>306</v>
      </c>
      <c r="F268" s="17" t="s">
        <v>170</v>
      </c>
      <c r="G268" s="3">
        <f>G$11</f>
        <v>10</v>
      </c>
      <c r="H268" s="3">
        <f t="shared" si="4"/>
        <v>480</v>
      </c>
    </row>
    <row r="269" ht="15" spans="1:8">
      <c r="A269" s="17" t="s">
        <v>452</v>
      </c>
      <c r="B269" s="17" t="s">
        <v>453</v>
      </c>
      <c r="C269" s="5" t="s">
        <v>280</v>
      </c>
      <c r="D269" s="17" t="s">
        <v>174</v>
      </c>
      <c r="E269" s="17" t="s">
        <v>185</v>
      </c>
      <c r="F269" s="17" t="s">
        <v>281</v>
      </c>
      <c r="G269" s="3">
        <f>G$3</f>
        <v>6000</v>
      </c>
      <c r="H269" s="3">
        <f t="shared" si="4"/>
        <v>48000</v>
      </c>
    </row>
    <row r="270" ht="15" spans="1:8">
      <c r="A270" s="17"/>
      <c r="B270" s="17"/>
      <c r="C270" s="5" t="s">
        <v>282</v>
      </c>
      <c r="D270" s="17" t="s">
        <v>15</v>
      </c>
      <c r="E270" s="17" t="s">
        <v>454</v>
      </c>
      <c r="F270" s="17" t="s">
        <v>170</v>
      </c>
      <c r="G270" s="3">
        <f>G$4</f>
        <v>35</v>
      </c>
      <c r="H270" s="3">
        <f t="shared" si="4"/>
        <v>43400</v>
      </c>
    </row>
    <row r="271" ht="15" spans="1:8">
      <c r="A271" s="17"/>
      <c r="B271" s="17"/>
      <c r="C271" s="5" t="s">
        <v>284</v>
      </c>
      <c r="D271" s="17" t="s">
        <v>179</v>
      </c>
      <c r="E271" s="17" t="s">
        <v>340</v>
      </c>
      <c r="F271" s="17" t="s">
        <v>170</v>
      </c>
      <c r="G271" s="3">
        <f>G$5</f>
        <v>120</v>
      </c>
      <c r="H271" s="3">
        <f t="shared" si="4"/>
        <v>17280</v>
      </c>
    </row>
    <row r="272" ht="15" spans="1:8">
      <c r="A272" s="17"/>
      <c r="B272" s="17"/>
      <c r="C272" s="5" t="s">
        <v>286</v>
      </c>
      <c r="D272" s="17" t="s">
        <v>15</v>
      </c>
      <c r="E272" s="17" t="s">
        <v>455</v>
      </c>
      <c r="F272" s="17" t="s">
        <v>170</v>
      </c>
      <c r="G272" s="3">
        <f>G$6</f>
        <v>120</v>
      </c>
      <c r="H272" s="3">
        <f t="shared" si="4"/>
        <v>93600</v>
      </c>
    </row>
    <row r="273" ht="15" spans="1:8">
      <c r="A273" s="17"/>
      <c r="B273" s="17"/>
      <c r="C273" s="5" t="s">
        <v>278</v>
      </c>
      <c r="D273" s="17" t="s">
        <v>182</v>
      </c>
      <c r="E273" s="17" t="s">
        <v>306</v>
      </c>
      <c r="F273" s="17" t="s">
        <v>170</v>
      </c>
      <c r="G273" s="3">
        <f>G$7</f>
        <v>479.84</v>
      </c>
      <c r="H273" s="3">
        <f t="shared" si="4"/>
        <v>23032.32</v>
      </c>
    </row>
    <row r="274" ht="15" spans="1:8">
      <c r="A274" s="17"/>
      <c r="B274" s="17"/>
      <c r="C274" s="5" t="s">
        <v>311</v>
      </c>
      <c r="D274" s="17" t="s">
        <v>179</v>
      </c>
      <c r="E274" s="17" t="s">
        <v>306</v>
      </c>
      <c r="F274" s="17" t="s">
        <v>170</v>
      </c>
      <c r="G274" s="3">
        <f>G$8</f>
        <v>60</v>
      </c>
      <c r="H274" s="3">
        <f t="shared" si="4"/>
        <v>2880</v>
      </c>
    </row>
    <row r="275" ht="15" spans="1:8">
      <c r="A275" s="17"/>
      <c r="B275" s="17"/>
      <c r="C275" s="5" t="s">
        <v>290</v>
      </c>
      <c r="D275" s="17" t="s">
        <v>179</v>
      </c>
      <c r="E275" s="17" t="s">
        <v>306</v>
      </c>
      <c r="F275" s="17" t="s">
        <v>170</v>
      </c>
      <c r="G275" s="3">
        <f>G$9</f>
        <v>60</v>
      </c>
      <c r="H275" s="3">
        <f t="shared" si="4"/>
        <v>2880</v>
      </c>
    </row>
    <row r="276" ht="15" spans="1:8">
      <c r="A276" s="17"/>
      <c r="B276" s="17"/>
      <c r="C276" s="5" t="s">
        <v>291</v>
      </c>
      <c r="D276" s="17" t="s">
        <v>179</v>
      </c>
      <c r="E276" s="17" t="s">
        <v>185</v>
      </c>
      <c r="F276" s="17" t="s">
        <v>170</v>
      </c>
      <c r="G276" s="3">
        <f>G$10</f>
        <v>185</v>
      </c>
      <c r="H276" s="3">
        <f t="shared" si="4"/>
        <v>1480</v>
      </c>
    </row>
    <row r="277" ht="15" spans="1:8">
      <c r="A277" s="17"/>
      <c r="B277" s="17"/>
      <c r="C277" s="5" t="s">
        <v>292</v>
      </c>
      <c r="D277" s="17" t="s">
        <v>179</v>
      </c>
      <c r="E277" s="17" t="s">
        <v>306</v>
      </c>
      <c r="F277" s="17" t="s">
        <v>170</v>
      </c>
      <c r="G277" s="3">
        <f>G$11</f>
        <v>10</v>
      </c>
      <c r="H277" s="3">
        <f t="shared" si="4"/>
        <v>480</v>
      </c>
    </row>
    <row r="278" ht="15" spans="1:8">
      <c r="A278" s="17" t="s">
        <v>261</v>
      </c>
      <c r="B278" s="17" t="s">
        <v>456</v>
      </c>
      <c r="C278" s="5" t="s">
        <v>280</v>
      </c>
      <c r="D278" s="17" t="s">
        <v>174</v>
      </c>
      <c r="E278" s="17" t="s">
        <v>250</v>
      </c>
      <c r="F278" s="17" t="s">
        <v>281</v>
      </c>
      <c r="G278" s="3">
        <f>G$3</f>
        <v>6000</v>
      </c>
      <c r="H278" s="3">
        <f t="shared" si="4"/>
        <v>60000</v>
      </c>
    </row>
    <row r="279" ht="15" spans="1:8">
      <c r="A279" s="22"/>
      <c r="B279" s="22"/>
      <c r="C279" s="5" t="s">
        <v>282</v>
      </c>
      <c r="D279" s="17" t="s">
        <v>15</v>
      </c>
      <c r="E279" s="17" t="s">
        <v>457</v>
      </c>
      <c r="F279" s="17" t="s">
        <v>170</v>
      </c>
      <c r="G279" s="3">
        <f>G$4</f>
        <v>35</v>
      </c>
      <c r="H279" s="3">
        <f t="shared" si="4"/>
        <v>55650</v>
      </c>
    </row>
    <row r="280" ht="15" spans="1:8">
      <c r="A280" s="22"/>
      <c r="B280" s="22"/>
      <c r="C280" s="5" t="s">
        <v>284</v>
      </c>
      <c r="D280" s="17" t="s">
        <v>179</v>
      </c>
      <c r="E280" s="17" t="s">
        <v>295</v>
      </c>
      <c r="F280" s="17" t="s">
        <v>170</v>
      </c>
      <c r="G280" s="3">
        <f>G$5</f>
        <v>120</v>
      </c>
      <c r="H280" s="3">
        <f t="shared" si="4"/>
        <v>14400</v>
      </c>
    </row>
    <row r="281" ht="15" spans="1:8">
      <c r="A281" s="22"/>
      <c r="B281" s="22"/>
      <c r="C281" s="6" t="s">
        <v>286</v>
      </c>
      <c r="D281" s="17" t="s">
        <v>15</v>
      </c>
      <c r="E281" s="17" t="s">
        <v>145</v>
      </c>
      <c r="F281" s="17" t="s">
        <v>170</v>
      </c>
      <c r="G281" s="3">
        <f>G$6</f>
        <v>120</v>
      </c>
      <c r="H281" s="3">
        <f t="shared" si="4"/>
        <v>108000</v>
      </c>
    </row>
    <row r="282" ht="15" spans="1:8">
      <c r="A282" s="22"/>
      <c r="B282" s="22"/>
      <c r="C282" s="5" t="s">
        <v>278</v>
      </c>
      <c r="D282" s="17" t="s">
        <v>182</v>
      </c>
      <c r="E282" s="17" t="s">
        <v>324</v>
      </c>
      <c r="F282" s="17" t="s">
        <v>170</v>
      </c>
      <c r="G282" s="3">
        <f>G$7</f>
        <v>479.84</v>
      </c>
      <c r="H282" s="3">
        <f t="shared" si="4"/>
        <v>28790.4</v>
      </c>
    </row>
    <row r="283" ht="15" spans="1:8">
      <c r="A283" s="22"/>
      <c r="B283" s="22"/>
      <c r="C283" s="5" t="s">
        <v>311</v>
      </c>
      <c r="D283" s="17" t="s">
        <v>179</v>
      </c>
      <c r="E283" s="17" t="s">
        <v>324</v>
      </c>
      <c r="F283" s="17" t="s">
        <v>170</v>
      </c>
      <c r="G283" s="3">
        <f>G$8</f>
        <v>60</v>
      </c>
      <c r="H283" s="3">
        <f t="shared" si="4"/>
        <v>3600</v>
      </c>
    </row>
    <row r="284" ht="15" spans="1:8">
      <c r="A284" s="22"/>
      <c r="B284" s="22"/>
      <c r="C284" s="5" t="s">
        <v>290</v>
      </c>
      <c r="D284" s="17" t="s">
        <v>179</v>
      </c>
      <c r="E284" s="17" t="s">
        <v>324</v>
      </c>
      <c r="F284" s="17" t="s">
        <v>170</v>
      </c>
      <c r="G284" s="3">
        <f>G$9</f>
        <v>60</v>
      </c>
      <c r="H284" s="3">
        <f t="shared" si="4"/>
        <v>3600</v>
      </c>
    </row>
    <row r="285" ht="15" spans="1:8">
      <c r="A285" s="22"/>
      <c r="B285" s="22"/>
      <c r="C285" s="5" t="s">
        <v>291</v>
      </c>
      <c r="D285" s="17" t="s">
        <v>179</v>
      </c>
      <c r="E285" s="17" t="s">
        <v>250</v>
      </c>
      <c r="F285" s="17" t="s">
        <v>170</v>
      </c>
      <c r="G285" s="3">
        <f>G$10</f>
        <v>185</v>
      </c>
      <c r="H285" s="3">
        <f t="shared" si="4"/>
        <v>1850</v>
      </c>
    </row>
    <row r="286" ht="15" spans="1:8">
      <c r="A286" s="22"/>
      <c r="B286" s="22"/>
      <c r="C286" s="5" t="s">
        <v>292</v>
      </c>
      <c r="D286" s="17" t="s">
        <v>179</v>
      </c>
      <c r="E286" s="17" t="s">
        <v>324</v>
      </c>
      <c r="F286" s="17" t="s">
        <v>170</v>
      </c>
      <c r="G286" s="3">
        <f>G$11</f>
        <v>10</v>
      </c>
      <c r="H286" s="3">
        <f t="shared" si="4"/>
        <v>600</v>
      </c>
    </row>
    <row r="287" ht="15" spans="1:8">
      <c r="A287" s="17" t="s">
        <v>458</v>
      </c>
      <c r="B287" s="17" t="s">
        <v>459</v>
      </c>
      <c r="C287" s="5" t="s">
        <v>278</v>
      </c>
      <c r="D287" s="17" t="s">
        <v>182</v>
      </c>
      <c r="E287" s="17" t="s">
        <v>264</v>
      </c>
      <c r="F287" s="17" t="s">
        <v>170</v>
      </c>
      <c r="G287" s="3">
        <f>G$7</f>
        <v>479.84</v>
      </c>
      <c r="H287" s="3">
        <f t="shared" si="4"/>
        <v>17274.24</v>
      </c>
    </row>
    <row r="288" ht="15" spans="1:8">
      <c r="A288" s="22"/>
      <c r="B288" s="22"/>
      <c r="C288" s="5" t="s">
        <v>289</v>
      </c>
      <c r="D288" s="17" t="s">
        <v>179</v>
      </c>
      <c r="E288" s="17" t="s">
        <v>264</v>
      </c>
      <c r="F288" s="17" t="s">
        <v>170</v>
      </c>
      <c r="G288" s="3">
        <f>G$8</f>
        <v>60</v>
      </c>
      <c r="H288" s="3">
        <f t="shared" si="4"/>
        <v>2160</v>
      </c>
    </row>
    <row r="289" ht="15" spans="1:8">
      <c r="A289" s="22"/>
      <c r="B289" s="22"/>
      <c r="C289" s="5" t="s">
        <v>290</v>
      </c>
      <c r="D289" s="17" t="s">
        <v>179</v>
      </c>
      <c r="E289" s="17" t="s">
        <v>264</v>
      </c>
      <c r="F289" s="17" t="s">
        <v>170</v>
      </c>
      <c r="G289" s="3">
        <f>G$9</f>
        <v>60</v>
      </c>
      <c r="H289" s="3">
        <f t="shared" si="4"/>
        <v>2160</v>
      </c>
    </row>
    <row r="290" ht="15" spans="1:8">
      <c r="A290" s="17" t="s">
        <v>460</v>
      </c>
      <c r="B290" s="17" t="s">
        <v>461</v>
      </c>
      <c r="C290" s="5" t="s">
        <v>280</v>
      </c>
      <c r="D290" s="17" t="s">
        <v>174</v>
      </c>
      <c r="E290" s="17" t="s">
        <v>250</v>
      </c>
      <c r="F290" s="17" t="s">
        <v>281</v>
      </c>
      <c r="G290" s="3">
        <f>G$3</f>
        <v>6000</v>
      </c>
      <c r="H290" s="3">
        <f t="shared" si="4"/>
        <v>60000</v>
      </c>
    </row>
    <row r="291" ht="15" spans="1:8">
      <c r="A291" s="22"/>
      <c r="B291" s="22"/>
      <c r="C291" s="5" t="s">
        <v>282</v>
      </c>
      <c r="D291" s="17" t="s">
        <v>15</v>
      </c>
      <c r="E291" s="17" t="s">
        <v>457</v>
      </c>
      <c r="F291" s="17" t="s">
        <v>170</v>
      </c>
      <c r="G291" s="3">
        <f>G$4</f>
        <v>35</v>
      </c>
      <c r="H291" s="3">
        <f t="shared" si="4"/>
        <v>55650</v>
      </c>
    </row>
    <row r="292" ht="15" spans="1:8">
      <c r="A292" s="22"/>
      <c r="B292" s="22"/>
      <c r="C292" s="5" t="s">
        <v>284</v>
      </c>
      <c r="D292" s="17" t="s">
        <v>179</v>
      </c>
      <c r="E292" s="17" t="s">
        <v>295</v>
      </c>
      <c r="F292" s="17" t="s">
        <v>170</v>
      </c>
      <c r="G292" s="3">
        <f>G$5</f>
        <v>120</v>
      </c>
      <c r="H292" s="3">
        <f t="shared" si="4"/>
        <v>14400</v>
      </c>
    </row>
    <row r="293" ht="15" spans="1:8">
      <c r="A293" s="22"/>
      <c r="B293" s="22"/>
      <c r="C293" s="6" t="s">
        <v>286</v>
      </c>
      <c r="D293" s="17" t="s">
        <v>15</v>
      </c>
      <c r="E293" s="17" t="s">
        <v>145</v>
      </c>
      <c r="F293" s="17" t="s">
        <v>170</v>
      </c>
      <c r="G293" s="3">
        <f>G$6</f>
        <v>120</v>
      </c>
      <c r="H293" s="3">
        <f t="shared" si="4"/>
        <v>108000</v>
      </c>
    </row>
    <row r="294" ht="15" spans="1:8">
      <c r="A294" s="22"/>
      <c r="B294" s="22"/>
      <c r="C294" s="5" t="s">
        <v>278</v>
      </c>
      <c r="D294" s="17" t="s">
        <v>182</v>
      </c>
      <c r="E294" s="17" t="s">
        <v>462</v>
      </c>
      <c r="F294" s="17" t="s">
        <v>170</v>
      </c>
      <c r="G294" s="3">
        <f>G$7</f>
        <v>479.84</v>
      </c>
      <c r="H294" s="3">
        <f t="shared" si="4"/>
        <v>29270.24</v>
      </c>
    </row>
    <row r="295" ht="15" spans="1:8">
      <c r="A295" s="22"/>
      <c r="B295" s="22"/>
      <c r="C295" s="5" t="s">
        <v>311</v>
      </c>
      <c r="D295" s="17" t="s">
        <v>179</v>
      </c>
      <c r="E295" s="17" t="s">
        <v>462</v>
      </c>
      <c r="F295" s="17" t="s">
        <v>170</v>
      </c>
      <c r="G295" s="3">
        <f>G$8</f>
        <v>60</v>
      </c>
      <c r="H295" s="3">
        <f t="shared" si="4"/>
        <v>3660</v>
      </c>
    </row>
    <row r="296" ht="15" spans="1:8">
      <c r="A296" s="22"/>
      <c r="B296" s="22"/>
      <c r="C296" s="5" t="s">
        <v>290</v>
      </c>
      <c r="D296" s="17" t="s">
        <v>179</v>
      </c>
      <c r="E296" s="17" t="s">
        <v>462</v>
      </c>
      <c r="F296" s="17" t="s">
        <v>170</v>
      </c>
      <c r="G296" s="3">
        <f>G$9</f>
        <v>60</v>
      </c>
      <c r="H296" s="3">
        <f t="shared" si="4"/>
        <v>3660</v>
      </c>
    </row>
    <row r="297" ht="15" spans="1:8">
      <c r="A297" s="22"/>
      <c r="B297" s="22"/>
      <c r="C297" s="5" t="s">
        <v>291</v>
      </c>
      <c r="D297" s="17" t="s">
        <v>179</v>
      </c>
      <c r="E297" s="17" t="s">
        <v>250</v>
      </c>
      <c r="F297" s="17" t="s">
        <v>170</v>
      </c>
      <c r="G297" s="3">
        <f>G$10</f>
        <v>185</v>
      </c>
      <c r="H297" s="3">
        <f t="shared" si="4"/>
        <v>1850</v>
      </c>
    </row>
    <row r="298" ht="15" spans="1:8">
      <c r="A298" s="22"/>
      <c r="B298" s="22"/>
      <c r="C298" s="5" t="s">
        <v>292</v>
      </c>
      <c r="D298" s="17" t="s">
        <v>179</v>
      </c>
      <c r="E298" s="17" t="s">
        <v>324</v>
      </c>
      <c r="F298" s="17" t="s">
        <v>170</v>
      </c>
      <c r="G298" s="3">
        <f>G$11</f>
        <v>10</v>
      </c>
      <c r="H298" s="3">
        <f t="shared" si="4"/>
        <v>600</v>
      </c>
    </row>
    <row r="299" ht="15" spans="1:8">
      <c r="A299" s="17" t="s">
        <v>262</v>
      </c>
      <c r="B299" s="17" t="s">
        <v>463</v>
      </c>
      <c r="C299" s="5" t="s">
        <v>280</v>
      </c>
      <c r="D299" s="17" t="s">
        <v>174</v>
      </c>
      <c r="E299" s="17" t="s">
        <v>82</v>
      </c>
      <c r="F299" s="17" t="s">
        <v>281</v>
      </c>
      <c r="G299" s="3">
        <f>G$3</f>
        <v>6000</v>
      </c>
      <c r="H299" s="3">
        <f t="shared" si="4"/>
        <v>36000</v>
      </c>
    </row>
    <row r="300" ht="15" spans="1:8">
      <c r="A300" s="22"/>
      <c r="B300" s="22"/>
      <c r="C300" s="5" t="s">
        <v>282</v>
      </c>
      <c r="D300" s="17" t="s">
        <v>15</v>
      </c>
      <c r="E300" s="17" t="s">
        <v>400</v>
      </c>
      <c r="F300" s="17" t="s">
        <v>170</v>
      </c>
      <c r="G300" s="3">
        <f>G$4</f>
        <v>35</v>
      </c>
      <c r="H300" s="3">
        <f t="shared" si="4"/>
        <v>31150</v>
      </c>
    </row>
    <row r="301" ht="15" spans="1:8">
      <c r="A301" s="22"/>
      <c r="B301" s="22"/>
      <c r="C301" s="5" t="s">
        <v>284</v>
      </c>
      <c r="D301" s="17" t="s">
        <v>179</v>
      </c>
      <c r="E301" s="17" t="s">
        <v>317</v>
      </c>
      <c r="F301" s="17" t="s">
        <v>170</v>
      </c>
      <c r="G301" s="3">
        <f>G$5</f>
        <v>120</v>
      </c>
      <c r="H301" s="3">
        <f t="shared" si="4"/>
        <v>8640</v>
      </c>
    </row>
    <row r="302" ht="15" spans="1:8">
      <c r="A302" s="22"/>
      <c r="B302" s="22"/>
      <c r="C302" s="5" t="s">
        <v>286</v>
      </c>
      <c r="D302" s="17" t="s">
        <v>15</v>
      </c>
      <c r="E302" s="17" t="s">
        <v>154</v>
      </c>
      <c r="F302" s="17" t="s">
        <v>170</v>
      </c>
      <c r="G302" s="3">
        <f>G$6</f>
        <v>120</v>
      </c>
      <c r="H302" s="3">
        <f t="shared" si="4"/>
        <v>64800</v>
      </c>
    </row>
    <row r="303" ht="15" spans="1:8">
      <c r="A303" s="22"/>
      <c r="B303" s="22"/>
      <c r="C303" s="5" t="s">
        <v>278</v>
      </c>
      <c r="D303" s="17" t="s">
        <v>182</v>
      </c>
      <c r="E303" s="17" t="s">
        <v>264</v>
      </c>
      <c r="F303" s="17" t="s">
        <v>170</v>
      </c>
      <c r="G303" s="3">
        <f>G$7</f>
        <v>479.84</v>
      </c>
      <c r="H303" s="3">
        <f t="shared" si="4"/>
        <v>17274.24</v>
      </c>
    </row>
    <row r="304" ht="15" spans="1:8">
      <c r="A304" s="22"/>
      <c r="B304" s="22"/>
      <c r="C304" s="5" t="s">
        <v>311</v>
      </c>
      <c r="D304" s="17" t="s">
        <v>179</v>
      </c>
      <c r="E304" s="17" t="s">
        <v>264</v>
      </c>
      <c r="F304" s="17" t="s">
        <v>170</v>
      </c>
      <c r="G304" s="3">
        <f>G$8</f>
        <v>60</v>
      </c>
      <c r="H304" s="3">
        <f t="shared" si="4"/>
        <v>2160</v>
      </c>
    </row>
    <row r="305" ht="15" spans="1:8">
      <c r="A305" s="22"/>
      <c r="B305" s="22"/>
      <c r="C305" s="5" t="s">
        <v>290</v>
      </c>
      <c r="D305" s="17" t="s">
        <v>179</v>
      </c>
      <c r="E305" s="17" t="s">
        <v>264</v>
      </c>
      <c r="F305" s="17" t="s">
        <v>170</v>
      </c>
      <c r="G305" s="3">
        <f>G$9</f>
        <v>60</v>
      </c>
      <c r="H305" s="3">
        <f t="shared" si="4"/>
        <v>2160</v>
      </c>
    </row>
    <row r="306" ht="15" spans="1:8">
      <c r="A306" s="22"/>
      <c r="B306" s="22"/>
      <c r="C306" s="5" t="s">
        <v>291</v>
      </c>
      <c r="D306" s="17" t="s">
        <v>179</v>
      </c>
      <c r="E306" s="17" t="s">
        <v>82</v>
      </c>
      <c r="F306" s="17" t="s">
        <v>170</v>
      </c>
      <c r="G306" s="3">
        <f>G$10</f>
        <v>185</v>
      </c>
      <c r="H306" s="3">
        <f t="shared" si="4"/>
        <v>1110</v>
      </c>
    </row>
    <row r="307" ht="15" spans="1:8">
      <c r="A307" s="22"/>
      <c r="B307" s="22"/>
      <c r="C307" s="5" t="s">
        <v>292</v>
      </c>
      <c r="D307" s="17" t="s">
        <v>179</v>
      </c>
      <c r="E307" s="17" t="s">
        <v>264</v>
      </c>
      <c r="F307" s="17" t="s">
        <v>170</v>
      </c>
      <c r="G307" s="3">
        <f>G$11</f>
        <v>10</v>
      </c>
      <c r="H307" s="3">
        <f t="shared" si="4"/>
        <v>360</v>
      </c>
    </row>
    <row r="308" ht="15" spans="1:8">
      <c r="A308" s="17" t="s">
        <v>464</v>
      </c>
      <c r="B308" s="17" t="s">
        <v>411</v>
      </c>
      <c r="C308" s="5" t="s">
        <v>278</v>
      </c>
      <c r="D308" s="17" t="s">
        <v>182</v>
      </c>
      <c r="E308" s="17" t="s">
        <v>317</v>
      </c>
      <c r="F308" s="17" t="s">
        <v>170</v>
      </c>
      <c r="G308" s="3">
        <f>G$7</f>
        <v>479.84</v>
      </c>
      <c r="H308" s="3">
        <f t="shared" si="4"/>
        <v>34548.48</v>
      </c>
    </row>
    <row r="309" ht="15" spans="1:8">
      <c r="A309" s="22"/>
      <c r="B309" s="22"/>
      <c r="C309" s="5" t="s">
        <v>311</v>
      </c>
      <c r="D309" s="17" t="s">
        <v>179</v>
      </c>
      <c r="E309" s="17" t="s">
        <v>317</v>
      </c>
      <c r="F309" s="17" t="s">
        <v>170</v>
      </c>
      <c r="G309" s="3">
        <f>G$8</f>
        <v>60</v>
      </c>
      <c r="H309" s="3">
        <f t="shared" si="4"/>
        <v>4320</v>
      </c>
    </row>
    <row r="310" ht="15" spans="1:8">
      <c r="A310" s="22"/>
      <c r="B310" s="22"/>
      <c r="C310" s="5" t="s">
        <v>290</v>
      </c>
      <c r="D310" s="17" t="s">
        <v>179</v>
      </c>
      <c r="E310" s="17" t="s">
        <v>317</v>
      </c>
      <c r="F310" s="17" t="s">
        <v>170</v>
      </c>
      <c r="G310" s="3">
        <f>G$9</f>
        <v>60</v>
      </c>
      <c r="H310" s="3">
        <f t="shared" si="4"/>
        <v>4320</v>
      </c>
    </row>
    <row r="311" ht="15" spans="1:8">
      <c r="A311" s="17" t="s">
        <v>465</v>
      </c>
      <c r="B311" s="17" t="s">
        <v>415</v>
      </c>
      <c r="C311" s="5" t="s">
        <v>278</v>
      </c>
      <c r="D311" s="17" t="s">
        <v>182</v>
      </c>
      <c r="E311" s="17" t="s">
        <v>327</v>
      </c>
      <c r="F311" s="17" t="s">
        <v>170</v>
      </c>
      <c r="G311" s="3">
        <f>G$7</f>
        <v>479.84</v>
      </c>
      <c r="H311" s="3">
        <f t="shared" si="4"/>
        <v>51822.72</v>
      </c>
    </row>
    <row r="312" ht="15" spans="1:8">
      <c r="A312" s="17"/>
      <c r="B312" s="17"/>
      <c r="C312" s="5" t="s">
        <v>289</v>
      </c>
      <c r="D312" s="17" t="s">
        <v>179</v>
      </c>
      <c r="E312" s="17" t="s">
        <v>327</v>
      </c>
      <c r="F312" s="17" t="s">
        <v>170</v>
      </c>
      <c r="G312" s="3">
        <f>G$8</f>
        <v>60</v>
      </c>
      <c r="H312" s="3">
        <f t="shared" si="4"/>
        <v>6480</v>
      </c>
    </row>
    <row r="313" ht="15" spans="1:8">
      <c r="A313" s="17"/>
      <c r="B313" s="17"/>
      <c r="C313" s="5" t="s">
        <v>290</v>
      </c>
      <c r="D313" s="17" t="s">
        <v>179</v>
      </c>
      <c r="E313" s="17" t="s">
        <v>327</v>
      </c>
      <c r="F313" s="17" t="s">
        <v>170</v>
      </c>
      <c r="G313" s="3">
        <f>G$9</f>
        <v>60</v>
      </c>
      <c r="H313" s="3">
        <f t="shared" si="4"/>
        <v>6480</v>
      </c>
    </row>
    <row r="314" ht="15" spans="1:8">
      <c r="A314" s="17" t="s">
        <v>306</v>
      </c>
      <c r="B314" s="17" t="s">
        <v>418</v>
      </c>
      <c r="C314" s="5" t="s">
        <v>278</v>
      </c>
      <c r="D314" s="17" t="s">
        <v>182</v>
      </c>
      <c r="E314" s="17" t="s">
        <v>317</v>
      </c>
      <c r="F314" s="17" t="s">
        <v>170</v>
      </c>
      <c r="G314" s="3">
        <f>G$7</f>
        <v>479.84</v>
      </c>
      <c r="H314" s="3">
        <f t="shared" si="4"/>
        <v>34548.48</v>
      </c>
    </row>
    <row r="315" ht="15" spans="1:8">
      <c r="A315" s="22"/>
      <c r="B315" s="22"/>
      <c r="C315" s="5" t="s">
        <v>289</v>
      </c>
      <c r="D315" s="17" t="s">
        <v>179</v>
      </c>
      <c r="E315" s="17" t="s">
        <v>317</v>
      </c>
      <c r="F315" s="17" t="s">
        <v>170</v>
      </c>
      <c r="G315" s="3">
        <f>G$8</f>
        <v>60</v>
      </c>
      <c r="H315" s="3">
        <f t="shared" si="4"/>
        <v>4320</v>
      </c>
    </row>
    <row r="316" ht="15" spans="1:8">
      <c r="A316" s="22"/>
      <c r="B316" s="22"/>
      <c r="C316" s="5" t="s">
        <v>290</v>
      </c>
      <c r="D316" s="17" t="s">
        <v>179</v>
      </c>
      <c r="E316" s="17" t="s">
        <v>317</v>
      </c>
      <c r="F316" s="17" t="s">
        <v>170</v>
      </c>
      <c r="G316" s="3">
        <f>G$9</f>
        <v>60</v>
      </c>
      <c r="H316" s="3">
        <f t="shared" si="4"/>
        <v>4320</v>
      </c>
    </row>
    <row r="317" ht="15" spans="1:8">
      <c r="A317" s="17" t="s">
        <v>234</v>
      </c>
      <c r="B317" s="17" t="s">
        <v>422</v>
      </c>
      <c r="C317" s="5" t="s">
        <v>278</v>
      </c>
      <c r="D317" s="17" t="s">
        <v>182</v>
      </c>
      <c r="E317" s="17" t="s">
        <v>317</v>
      </c>
      <c r="F317" s="17" t="s">
        <v>170</v>
      </c>
      <c r="G317" s="3">
        <f>G$7</f>
        <v>479.84</v>
      </c>
      <c r="H317" s="3">
        <f t="shared" si="4"/>
        <v>34548.48</v>
      </c>
    </row>
    <row r="318" ht="15" spans="1:8">
      <c r="A318" s="22"/>
      <c r="B318" s="22"/>
      <c r="C318" s="5" t="s">
        <v>289</v>
      </c>
      <c r="D318" s="17" t="s">
        <v>179</v>
      </c>
      <c r="E318" s="17" t="s">
        <v>317</v>
      </c>
      <c r="F318" s="17" t="s">
        <v>170</v>
      </c>
      <c r="G318" s="3">
        <f>G$8</f>
        <v>60</v>
      </c>
      <c r="H318" s="3">
        <f t="shared" si="4"/>
        <v>4320</v>
      </c>
    </row>
    <row r="319" ht="15" spans="1:8">
      <c r="A319" s="22"/>
      <c r="B319" s="22"/>
      <c r="C319" s="5" t="s">
        <v>290</v>
      </c>
      <c r="D319" s="17" t="s">
        <v>179</v>
      </c>
      <c r="E319" s="17" t="s">
        <v>317</v>
      </c>
      <c r="F319" s="17" t="s">
        <v>170</v>
      </c>
      <c r="G319" s="3">
        <f>G$9</f>
        <v>60</v>
      </c>
      <c r="H319" s="3">
        <f t="shared" si="4"/>
        <v>4320</v>
      </c>
    </row>
    <row r="320" ht="15" spans="1:8">
      <c r="A320" s="17" t="s">
        <v>466</v>
      </c>
      <c r="B320" s="17" t="s">
        <v>467</v>
      </c>
      <c r="C320" s="5" t="s">
        <v>278</v>
      </c>
      <c r="D320" s="17" t="s">
        <v>182</v>
      </c>
      <c r="E320" s="17" t="s">
        <v>297</v>
      </c>
      <c r="F320" s="17" t="s">
        <v>170</v>
      </c>
      <c r="G320" s="3">
        <f>G$7</f>
        <v>479.84</v>
      </c>
      <c r="H320" s="3">
        <f t="shared" si="4"/>
        <v>19193.6</v>
      </c>
    </row>
    <row r="321" ht="15" spans="1:8">
      <c r="A321" s="22"/>
      <c r="B321" s="22"/>
      <c r="C321" s="5" t="s">
        <v>289</v>
      </c>
      <c r="D321" s="17" t="s">
        <v>179</v>
      </c>
      <c r="E321" s="17" t="s">
        <v>297</v>
      </c>
      <c r="F321" s="17" t="s">
        <v>170</v>
      </c>
      <c r="G321" s="3">
        <f>G$8</f>
        <v>60</v>
      </c>
      <c r="H321" s="3">
        <f t="shared" si="4"/>
        <v>2400</v>
      </c>
    </row>
    <row r="322" ht="15" spans="1:8">
      <c r="A322" s="22"/>
      <c r="B322" s="22"/>
      <c r="C322" s="5" t="s">
        <v>290</v>
      </c>
      <c r="D322" s="17" t="s">
        <v>179</v>
      </c>
      <c r="E322" s="17" t="s">
        <v>297</v>
      </c>
      <c r="F322" s="17" t="s">
        <v>170</v>
      </c>
      <c r="G322" s="3">
        <f>G$9</f>
        <v>60</v>
      </c>
      <c r="H322" s="3">
        <f t="shared" si="4"/>
        <v>2400</v>
      </c>
    </row>
    <row r="323" ht="15" spans="1:8">
      <c r="A323" s="17" t="s">
        <v>239</v>
      </c>
      <c r="B323" s="17" t="s">
        <v>468</v>
      </c>
      <c r="C323" s="5" t="s">
        <v>280</v>
      </c>
      <c r="D323" s="17" t="s">
        <v>174</v>
      </c>
      <c r="E323" s="17" t="s">
        <v>185</v>
      </c>
      <c r="F323" s="17" t="s">
        <v>281</v>
      </c>
      <c r="G323" s="3">
        <f>G$3</f>
        <v>6000</v>
      </c>
      <c r="H323" s="3">
        <f t="shared" si="4"/>
        <v>48000</v>
      </c>
    </row>
    <row r="324" ht="15" spans="1:8">
      <c r="A324" s="22"/>
      <c r="B324" s="22"/>
      <c r="C324" s="5" t="s">
        <v>282</v>
      </c>
      <c r="D324" s="17" t="s">
        <v>15</v>
      </c>
      <c r="E324" s="17" t="s">
        <v>469</v>
      </c>
      <c r="F324" s="17" t="s">
        <v>170</v>
      </c>
      <c r="G324" s="3">
        <f>G$4</f>
        <v>35</v>
      </c>
      <c r="H324" s="3">
        <f t="shared" ref="H324:H387" si="5">G324*E324</f>
        <v>39550</v>
      </c>
    </row>
    <row r="325" ht="15" spans="1:8">
      <c r="A325" s="22"/>
      <c r="B325" s="22"/>
      <c r="C325" s="5" t="s">
        <v>284</v>
      </c>
      <c r="D325" s="17" t="s">
        <v>179</v>
      </c>
      <c r="E325" s="17" t="s">
        <v>340</v>
      </c>
      <c r="F325" s="17" t="s">
        <v>170</v>
      </c>
      <c r="G325" s="3">
        <f>G$5</f>
        <v>120</v>
      </c>
      <c r="H325" s="3">
        <f t="shared" si="5"/>
        <v>17280</v>
      </c>
    </row>
    <row r="326" ht="15" spans="1:8">
      <c r="A326" s="22"/>
      <c r="B326" s="22"/>
      <c r="C326" s="6" t="s">
        <v>286</v>
      </c>
      <c r="D326" s="17" t="s">
        <v>15</v>
      </c>
      <c r="E326" s="17" t="s">
        <v>470</v>
      </c>
      <c r="F326" s="17" t="s">
        <v>170</v>
      </c>
      <c r="G326" s="3">
        <f>G$6</f>
        <v>120</v>
      </c>
      <c r="H326" s="3">
        <f t="shared" si="5"/>
        <v>81000</v>
      </c>
    </row>
    <row r="327" ht="15" spans="1:8">
      <c r="A327" s="22"/>
      <c r="B327" s="22"/>
      <c r="C327" s="5" t="s">
        <v>278</v>
      </c>
      <c r="D327" s="17" t="s">
        <v>182</v>
      </c>
      <c r="E327" s="17" t="s">
        <v>306</v>
      </c>
      <c r="F327" s="17" t="s">
        <v>170</v>
      </c>
      <c r="G327" s="3">
        <f>G$7</f>
        <v>479.84</v>
      </c>
      <c r="H327" s="3">
        <f t="shared" si="5"/>
        <v>23032.32</v>
      </c>
    </row>
    <row r="328" ht="15" spans="1:8">
      <c r="A328" s="22"/>
      <c r="B328" s="22"/>
      <c r="C328" s="5" t="s">
        <v>311</v>
      </c>
      <c r="D328" s="17" t="s">
        <v>179</v>
      </c>
      <c r="E328" s="17" t="s">
        <v>306</v>
      </c>
      <c r="F328" s="17" t="s">
        <v>170</v>
      </c>
      <c r="G328" s="3">
        <f>G$8</f>
        <v>60</v>
      </c>
      <c r="H328" s="3">
        <f t="shared" si="5"/>
        <v>2880</v>
      </c>
    </row>
    <row r="329" ht="15" spans="1:8">
      <c r="A329" s="22"/>
      <c r="B329" s="22"/>
      <c r="C329" s="5" t="s">
        <v>290</v>
      </c>
      <c r="D329" s="17" t="s">
        <v>179</v>
      </c>
      <c r="E329" s="17" t="s">
        <v>306</v>
      </c>
      <c r="F329" s="17" t="s">
        <v>170</v>
      </c>
      <c r="G329" s="3">
        <f>G$9</f>
        <v>60</v>
      </c>
      <c r="H329" s="3">
        <f t="shared" si="5"/>
        <v>2880</v>
      </c>
    </row>
    <row r="330" ht="15" spans="1:8">
      <c r="A330" s="22"/>
      <c r="B330" s="22"/>
      <c r="C330" s="5" t="s">
        <v>291</v>
      </c>
      <c r="D330" s="17" t="s">
        <v>179</v>
      </c>
      <c r="E330" s="17" t="s">
        <v>185</v>
      </c>
      <c r="F330" s="17" t="s">
        <v>170</v>
      </c>
      <c r="G330" s="3">
        <f>G$10</f>
        <v>185</v>
      </c>
      <c r="H330" s="3">
        <f t="shared" si="5"/>
        <v>1480</v>
      </c>
    </row>
    <row r="331" ht="15" spans="1:8">
      <c r="A331" s="22"/>
      <c r="B331" s="22"/>
      <c r="C331" s="5" t="s">
        <v>292</v>
      </c>
      <c r="D331" s="17" t="s">
        <v>179</v>
      </c>
      <c r="E331" s="17" t="s">
        <v>306</v>
      </c>
      <c r="F331" s="17" t="s">
        <v>170</v>
      </c>
      <c r="G331" s="3">
        <f>G$11</f>
        <v>10</v>
      </c>
      <c r="H331" s="3">
        <f t="shared" si="5"/>
        <v>480</v>
      </c>
    </row>
    <row r="332" ht="15" spans="1:8">
      <c r="A332" s="17" t="s">
        <v>471</v>
      </c>
      <c r="B332" s="17" t="s">
        <v>472</v>
      </c>
      <c r="C332" s="5" t="s">
        <v>280</v>
      </c>
      <c r="D332" s="17" t="s">
        <v>174</v>
      </c>
      <c r="E332" s="17" t="s">
        <v>313</v>
      </c>
      <c r="F332" s="17" t="s">
        <v>281</v>
      </c>
      <c r="G332" s="3">
        <f>G$3</f>
        <v>6000</v>
      </c>
      <c r="H332" s="3">
        <f t="shared" si="5"/>
        <v>72000</v>
      </c>
    </row>
    <row r="333" ht="15" spans="1:8">
      <c r="A333" s="22"/>
      <c r="B333" s="22"/>
      <c r="C333" s="5" t="s">
        <v>282</v>
      </c>
      <c r="D333" s="17" t="s">
        <v>15</v>
      </c>
      <c r="E333" s="17" t="s">
        <v>473</v>
      </c>
      <c r="F333" s="17" t="s">
        <v>170</v>
      </c>
      <c r="G333" s="3">
        <f>G$4</f>
        <v>35</v>
      </c>
      <c r="H333" s="3">
        <f t="shared" si="5"/>
        <v>54250</v>
      </c>
    </row>
    <row r="334" ht="15" spans="1:8">
      <c r="A334" s="22"/>
      <c r="B334" s="22"/>
      <c r="C334" s="5" t="s">
        <v>284</v>
      </c>
      <c r="D334" s="17" t="s">
        <v>179</v>
      </c>
      <c r="E334" s="17" t="s">
        <v>340</v>
      </c>
      <c r="F334" s="17" t="s">
        <v>170</v>
      </c>
      <c r="G334" s="3">
        <f>G$5</f>
        <v>120</v>
      </c>
      <c r="H334" s="3">
        <f t="shared" si="5"/>
        <v>17280</v>
      </c>
    </row>
    <row r="335" ht="15" spans="1:8">
      <c r="A335" s="22"/>
      <c r="B335" s="22"/>
      <c r="C335" s="5" t="s">
        <v>286</v>
      </c>
      <c r="D335" s="17" t="s">
        <v>15</v>
      </c>
      <c r="E335" s="17" t="s">
        <v>474</v>
      </c>
      <c r="F335" s="17" t="s">
        <v>170</v>
      </c>
      <c r="G335" s="3">
        <f>G$6</f>
        <v>120</v>
      </c>
      <c r="H335" s="3">
        <f t="shared" si="5"/>
        <v>104400</v>
      </c>
    </row>
    <row r="336" ht="15" spans="1:8">
      <c r="A336" s="22"/>
      <c r="B336" s="22"/>
      <c r="C336" s="5" t="s">
        <v>278</v>
      </c>
      <c r="D336" s="17" t="s">
        <v>182</v>
      </c>
      <c r="E336" s="17" t="s">
        <v>317</v>
      </c>
      <c r="F336" s="17" t="s">
        <v>170</v>
      </c>
      <c r="G336" s="3">
        <f>G$7</f>
        <v>479.84</v>
      </c>
      <c r="H336" s="3">
        <f t="shared" si="5"/>
        <v>34548.48</v>
      </c>
    </row>
    <row r="337" ht="15" spans="1:8">
      <c r="A337" s="22"/>
      <c r="B337" s="22"/>
      <c r="C337" s="5" t="s">
        <v>311</v>
      </c>
      <c r="D337" s="17" t="s">
        <v>179</v>
      </c>
      <c r="E337" s="17" t="s">
        <v>317</v>
      </c>
      <c r="F337" s="17" t="s">
        <v>170</v>
      </c>
      <c r="G337" s="3">
        <f>G$8</f>
        <v>60</v>
      </c>
      <c r="H337" s="3">
        <f t="shared" si="5"/>
        <v>4320</v>
      </c>
    </row>
    <row r="338" ht="15" spans="1:8">
      <c r="A338" s="22"/>
      <c r="B338" s="22"/>
      <c r="C338" s="5" t="s">
        <v>290</v>
      </c>
      <c r="D338" s="17" t="s">
        <v>179</v>
      </c>
      <c r="E338" s="17" t="s">
        <v>317</v>
      </c>
      <c r="F338" s="17" t="s">
        <v>170</v>
      </c>
      <c r="G338" s="3">
        <f>G$9</f>
        <v>60</v>
      </c>
      <c r="H338" s="3">
        <f t="shared" si="5"/>
        <v>4320</v>
      </c>
    </row>
    <row r="339" ht="15" spans="1:8">
      <c r="A339" s="22"/>
      <c r="B339" s="22"/>
      <c r="C339" s="5" t="s">
        <v>291</v>
      </c>
      <c r="D339" s="17" t="s">
        <v>179</v>
      </c>
      <c r="E339" s="17" t="s">
        <v>313</v>
      </c>
      <c r="F339" s="17" t="s">
        <v>170</v>
      </c>
      <c r="G339" s="3">
        <f>G$10</f>
        <v>185</v>
      </c>
      <c r="H339" s="3">
        <f t="shared" si="5"/>
        <v>2220</v>
      </c>
    </row>
    <row r="340" ht="15" spans="1:8">
      <c r="A340" s="22"/>
      <c r="B340" s="22"/>
      <c r="C340" s="5" t="s">
        <v>292</v>
      </c>
      <c r="D340" s="17" t="s">
        <v>179</v>
      </c>
      <c r="E340" s="17" t="s">
        <v>317</v>
      </c>
      <c r="F340" s="17" t="s">
        <v>170</v>
      </c>
      <c r="G340" s="3">
        <f>G$11</f>
        <v>10</v>
      </c>
      <c r="H340" s="3">
        <f t="shared" si="5"/>
        <v>720</v>
      </c>
    </row>
    <row r="341" ht="15" spans="1:8">
      <c r="A341" s="17" t="s">
        <v>475</v>
      </c>
      <c r="B341" s="17" t="s">
        <v>476</v>
      </c>
      <c r="C341" s="5" t="s">
        <v>280</v>
      </c>
      <c r="D341" s="17" t="s">
        <v>174</v>
      </c>
      <c r="E341" s="17" t="s">
        <v>84</v>
      </c>
      <c r="F341" s="17" t="s">
        <v>281</v>
      </c>
      <c r="G341" s="3">
        <f>G$3</f>
        <v>6000</v>
      </c>
      <c r="H341" s="3">
        <f t="shared" si="5"/>
        <v>42000</v>
      </c>
    </row>
    <row r="342" ht="15" spans="1:8">
      <c r="A342" s="22"/>
      <c r="B342" s="22"/>
      <c r="C342" s="5" t="s">
        <v>282</v>
      </c>
      <c r="D342" s="17" t="s">
        <v>15</v>
      </c>
      <c r="E342" s="17" t="s">
        <v>477</v>
      </c>
      <c r="F342" s="17" t="s">
        <v>170</v>
      </c>
      <c r="G342" s="3">
        <f>G$4</f>
        <v>35</v>
      </c>
      <c r="H342" s="3">
        <f t="shared" si="5"/>
        <v>36050</v>
      </c>
    </row>
    <row r="343" ht="15" spans="1:8">
      <c r="A343" s="22"/>
      <c r="B343" s="22"/>
      <c r="C343" s="5" t="s">
        <v>284</v>
      </c>
      <c r="D343" s="17" t="s">
        <v>179</v>
      </c>
      <c r="E343" s="17" t="s">
        <v>406</v>
      </c>
      <c r="F343" s="17" t="s">
        <v>170</v>
      </c>
      <c r="G343" s="3">
        <f>G$5</f>
        <v>120</v>
      </c>
      <c r="H343" s="3">
        <f t="shared" si="5"/>
        <v>10080</v>
      </c>
    </row>
    <row r="344" ht="15" spans="1:8">
      <c r="A344" s="22"/>
      <c r="B344" s="22"/>
      <c r="C344" s="5" t="s">
        <v>286</v>
      </c>
      <c r="D344" s="17" t="s">
        <v>15</v>
      </c>
      <c r="E344" s="17" t="s">
        <v>478</v>
      </c>
      <c r="F344" s="17" t="s">
        <v>170</v>
      </c>
      <c r="G344" s="3">
        <f>G$6</f>
        <v>120</v>
      </c>
      <c r="H344" s="3">
        <f t="shared" si="5"/>
        <v>75600</v>
      </c>
    </row>
    <row r="345" ht="15" spans="1:8">
      <c r="A345" s="22"/>
      <c r="B345" s="22"/>
      <c r="C345" s="5" t="s">
        <v>278</v>
      </c>
      <c r="D345" s="17" t="s">
        <v>182</v>
      </c>
      <c r="E345" s="17" t="s">
        <v>261</v>
      </c>
      <c r="F345" s="17" t="s">
        <v>170</v>
      </c>
      <c r="G345" s="3">
        <f>G$7</f>
        <v>479.84</v>
      </c>
      <c r="H345" s="3">
        <f t="shared" si="5"/>
        <v>20153.28</v>
      </c>
    </row>
    <row r="346" ht="15" spans="1:8">
      <c r="A346" s="22"/>
      <c r="B346" s="22"/>
      <c r="C346" s="5" t="s">
        <v>289</v>
      </c>
      <c r="D346" s="17" t="s">
        <v>179</v>
      </c>
      <c r="E346" s="17" t="s">
        <v>261</v>
      </c>
      <c r="F346" s="17" t="s">
        <v>170</v>
      </c>
      <c r="G346" s="3">
        <f>G$8</f>
        <v>60</v>
      </c>
      <c r="H346" s="3">
        <f t="shared" si="5"/>
        <v>2520</v>
      </c>
    </row>
    <row r="347" ht="15" spans="1:8">
      <c r="A347" s="22"/>
      <c r="B347" s="22"/>
      <c r="C347" s="5" t="s">
        <v>290</v>
      </c>
      <c r="D347" s="17" t="s">
        <v>179</v>
      </c>
      <c r="E347" s="17" t="s">
        <v>261</v>
      </c>
      <c r="F347" s="17" t="s">
        <v>170</v>
      </c>
      <c r="G347" s="3">
        <f>G$9</f>
        <v>60</v>
      </c>
      <c r="H347" s="3">
        <f t="shared" si="5"/>
        <v>2520</v>
      </c>
    </row>
    <row r="348" ht="15" spans="1:8">
      <c r="A348" s="22"/>
      <c r="B348" s="22"/>
      <c r="C348" s="5" t="s">
        <v>291</v>
      </c>
      <c r="D348" s="17" t="s">
        <v>179</v>
      </c>
      <c r="E348" s="17" t="s">
        <v>84</v>
      </c>
      <c r="F348" s="17" t="s">
        <v>170</v>
      </c>
      <c r="G348" s="3">
        <f>G$10</f>
        <v>185</v>
      </c>
      <c r="H348" s="3">
        <f t="shared" si="5"/>
        <v>1295</v>
      </c>
    </row>
    <row r="349" ht="15" spans="1:8">
      <c r="A349" s="22"/>
      <c r="B349" s="22"/>
      <c r="C349" s="5" t="s">
        <v>292</v>
      </c>
      <c r="D349" s="17" t="s">
        <v>179</v>
      </c>
      <c r="E349" s="17" t="s">
        <v>261</v>
      </c>
      <c r="F349" s="17" t="s">
        <v>170</v>
      </c>
      <c r="G349" s="3">
        <f>G$11</f>
        <v>10</v>
      </c>
      <c r="H349" s="3">
        <f t="shared" si="5"/>
        <v>420</v>
      </c>
    </row>
    <row r="350" ht="15" spans="1:8">
      <c r="A350" s="17" t="s">
        <v>240</v>
      </c>
      <c r="B350" s="17" t="s">
        <v>479</v>
      </c>
      <c r="C350" s="5" t="s">
        <v>280</v>
      </c>
      <c r="D350" s="17" t="s">
        <v>174</v>
      </c>
      <c r="E350" s="17" t="s">
        <v>185</v>
      </c>
      <c r="F350" s="17" t="s">
        <v>281</v>
      </c>
      <c r="G350" s="3">
        <f>G$3</f>
        <v>6000</v>
      </c>
      <c r="H350" s="3">
        <f t="shared" si="5"/>
        <v>48000</v>
      </c>
    </row>
    <row r="351" ht="15" spans="1:8">
      <c r="A351" s="17"/>
      <c r="B351" s="17"/>
      <c r="C351" s="5" t="s">
        <v>282</v>
      </c>
      <c r="D351" s="17" t="s">
        <v>15</v>
      </c>
      <c r="E351" s="17" t="s">
        <v>480</v>
      </c>
      <c r="F351" s="17" t="s">
        <v>170</v>
      </c>
      <c r="G351" s="3">
        <f>G$4</f>
        <v>35</v>
      </c>
      <c r="H351" s="3">
        <f t="shared" si="5"/>
        <v>44800</v>
      </c>
    </row>
    <row r="352" ht="15" spans="1:8">
      <c r="A352" s="17"/>
      <c r="B352" s="17"/>
      <c r="C352" s="5" t="s">
        <v>284</v>
      </c>
      <c r="D352" s="17" t="s">
        <v>179</v>
      </c>
      <c r="E352" s="17" t="s">
        <v>444</v>
      </c>
      <c r="F352" s="17" t="s">
        <v>170</v>
      </c>
      <c r="G352" s="3">
        <f>G$5</f>
        <v>120</v>
      </c>
      <c r="H352" s="3">
        <f t="shared" si="5"/>
        <v>11520</v>
      </c>
    </row>
    <row r="353" ht="15" spans="1:8">
      <c r="A353" s="17"/>
      <c r="B353" s="17"/>
      <c r="C353" s="5" t="s">
        <v>286</v>
      </c>
      <c r="D353" s="17" t="s">
        <v>15</v>
      </c>
      <c r="E353" s="17" t="s">
        <v>197</v>
      </c>
      <c r="F353" s="17" t="s">
        <v>170</v>
      </c>
      <c r="G353" s="3">
        <f>G$6</f>
        <v>120</v>
      </c>
      <c r="H353" s="3">
        <f t="shared" si="5"/>
        <v>98400</v>
      </c>
    </row>
    <row r="354" ht="15" spans="1:8">
      <c r="A354" s="17"/>
      <c r="B354" s="17"/>
      <c r="C354" s="5" t="s">
        <v>278</v>
      </c>
      <c r="D354" s="17" t="s">
        <v>182</v>
      </c>
      <c r="E354" s="17" t="s">
        <v>306</v>
      </c>
      <c r="F354" s="17" t="s">
        <v>170</v>
      </c>
      <c r="G354" s="3">
        <f>G$7</f>
        <v>479.84</v>
      </c>
      <c r="H354" s="3">
        <f t="shared" si="5"/>
        <v>23032.32</v>
      </c>
    </row>
    <row r="355" ht="15" spans="1:8">
      <c r="A355" s="17"/>
      <c r="B355" s="17"/>
      <c r="C355" s="5" t="s">
        <v>311</v>
      </c>
      <c r="D355" s="17" t="s">
        <v>179</v>
      </c>
      <c r="E355" s="17" t="s">
        <v>306</v>
      </c>
      <c r="F355" s="17" t="s">
        <v>170</v>
      </c>
      <c r="G355" s="3">
        <f>G$8</f>
        <v>60</v>
      </c>
      <c r="H355" s="3">
        <f t="shared" si="5"/>
        <v>2880</v>
      </c>
    </row>
    <row r="356" ht="15" spans="1:8">
      <c r="A356" s="17"/>
      <c r="B356" s="17"/>
      <c r="C356" s="5" t="s">
        <v>290</v>
      </c>
      <c r="D356" s="17" t="s">
        <v>179</v>
      </c>
      <c r="E356" s="17" t="s">
        <v>306</v>
      </c>
      <c r="F356" s="17" t="s">
        <v>170</v>
      </c>
      <c r="G356" s="3">
        <f>G$9</f>
        <v>60</v>
      </c>
      <c r="H356" s="3">
        <f t="shared" si="5"/>
        <v>2880</v>
      </c>
    </row>
    <row r="357" ht="15" spans="1:8">
      <c r="A357" s="17"/>
      <c r="B357" s="17"/>
      <c r="C357" s="5" t="s">
        <v>291</v>
      </c>
      <c r="D357" s="17" t="s">
        <v>179</v>
      </c>
      <c r="E357" s="17" t="s">
        <v>185</v>
      </c>
      <c r="F357" s="17" t="s">
        <v>170</v>
      </c>
      <c r="G357" s="3">
        <f>G$10</f>
        <v>185</v>
      </c>
      <c r="H357" s="3">
        <f t="shared" si="5"/>
        <v>1480</v>
      </c>
    </row>
    <row r="358" ht="15" spans="1:8">
      <c r="A358" s="17"/>
      <c r="B358" s="17"/>
      <c r="C358" s="5" t="s">
        <v>292</v>
      </c>
      <c r="D358" s="17" t="s">
        <v>179</v>
      </c>
      <c r="E358" s="17" t="s">
        <v>306</v>
      </c>
      <c r="F358" s="17" t="s">
        <v>170</v>
      </c>
      <c r="G358" s="3">
        <f>G$11</f>
        <v>10</v>
      </c>
      <c r="H358" s="3">
        <f t="shared" si="5"/>
        <v>480</v>
      </c>
    </row>
    <row r="359" ht="15" spans="1:8">
      <c r="A359" s="17" t="s">
        <v>481</v>
      </c>
      <c r="B359" s="17" t="s">
        <v>482</v>
      </c>
      <c r="C359" s="5" t="s">
        <v>280</v>
      </c>
      <c r="D359" s="17" t="s">
        <v>174</v>
      </c>
      <c r="E359" s="17" t="s">
        <v>313</v>
      </c>
      <c r="F359" s="17" t="s">
        <v>281</v>
      </c>
      <c r="G359" s="3">
        <f>G$3</f>
        <v>6000</v>
      </c>
      <c r="H359" s="3">
        <f t="shared" si="5"/>
        <v>72000</v>
      </c>
    </row>
    <row r="360" ht="15" spans="1:8">
      <c r="A360" s="22"/>
      <c r="B360" s="22"/>
      <c r="C360" s="5" t="s">
        <v>282</v>
      </c>
      <c r="D360" s="17" t="s">
        <v>15</v>
      </c>
      <c r="E360" s="17" t="s">
        <v>343</v>
      </c>
      <c r="F360" s="17" t="s">
        <v>170</v>
      </c>
      <c r="G360" s="3">
        <f>G$4</f>
        <v>35</v>
      </c>
      <c r="H360" s="3">
        <f t="shared" si="5"/>
        <v>61950</v>
      </c>
    </row>
    <row r="361" ht="15" spans="1:8">
      <c r="A361" s="22"/>
      <c r="B361" s="22"/>
      <c r="C361" s="5" t="s">
        <v>284</v>
      </c>
      <c r="D361" s="17" t="s">
        <v>179</v>
      </c>
      <c r="E361" s="17" t="s">
        <v>404</v>
      </c>
      <c r="F361" s="17" t="s">
        <v>170</v>
      </c>
      <c r="G361" s="3">
        <f>G$5</f>
        <v>120</v>
      </c>
      <c r="H361" s="3">
        <f t="shared" si="5"/>
        <v>25920</v>
      </c>
    </row>
    <row r="362" ht="15" spans="1:8">
      <c r="A362" s="22"/>
      <c r="B362" s="22"/>
      <c r="C362" s="5" t="s">
        <v>286</v>
      </c>
      <c r="D362" s="17" t="s">
        <v>15</v>
      </c>
      <c r="E362" s="17" t="s">
        <v>337</v>
      </c>
      <c r="F362" s="17" t="s">
        <v>170</v>
      </c>
      <c r="G362" s="3">
        <f>G$6</f>
        <v>120</v>
      </c>
      <c r="H362" s="3">
        <f t="shared" si="5"/>
        <v>129600</v>
      </c>
    </row>
    <row r="363" ht="15" spans="1:8">
      <c r="A363" s="22"/>
      <c r="B363" s="22"/>
      <c r="C363" s="5" t="s">
        <v>278</v>
      </c>
      <c r="D363" s="17" t="s">
        <v>182</v>
      </c>
      <c r="E363" s="17" t="s">
        <v>317</v>
      </c>
      <c r="F363" s="17" t="s">
        <v>170</v>
      </c>
      <c r="G363" s="3">
        <f>G$7</f>
        <v>479.84</v>
      </c>
      <c r="H363" s="3">
        <f t="shared" si="5"/>
        <v>34548.48</v>
      </c>
    </row>
    <row r="364" ht="15" spans="1:8">
      <c r="A364" s="22"/>
      <c r="B364" s="22"/>
      <c r="C364" s="5" t="s">
        <v>311</v>
      </c>
      <c r="D364" s="17" t="s">
        <v>179</v>
      </c>
      <c r="E364" s="17" t="s">
        <v>317</v>
      </c>
      <c r="F364" s="17" t="s">
        <v>170</v>
      </c>
      <c r="G364" s="3">
        <f>G$8</f>
        <v>60</v>
      </c>
      <c r="H364" s="3">
        <f t="shared" si="5"/>
        <v>4320</v>
      </c>
    </row>
    <row r="365" ht="15" spans="1:8">
      <c r="A365" s="22"/>
      <c r="B365" s="22"/>
      <c r="C365" s="5" t="s">
        <v>290</v>
      </c>
      <c r="D365" s="17" t="s">
        <v>179</v>
      </c>
      <c r="E365" s="17" t="s">
        <v>317</v>
      </c>
      <c r="F365" s="17" t="s">
        <v>170</v>
      </c>
      <c r="G365" s="3">
        <f>G$9</f>
        <v>60</v>
      </c>
      <c r="H365" s="3">
        <f t="shared" si="5"/>
        <v>4320</v>
      </c>
    </row>
    <row r="366" ht="15" spans="1:8">
      <c r="A366" s="22"/>
      <c r="B366" s="22"/>
      <c r="C366" s="5" t="s">
        <v>291</v>
      </c>
      <c r="D366" s="17" t="s">
        <v>179</v>
      </c>
      <c r="E366" s="17" t="s">
        <v>313</v>
      </c>
      <c r="F366" s="17" t="s">
        <v>170</v>
      </c>
      <c r="G366" s="3">
        <f>G$10</f>
        <v>185</v>
      </c>
      <c r="H366" s="3">
        <f t="shared" si="5"/>
        <v>2220</v>
      </c>
    </row>
    <row r="367" ht="15" spans="1:8">
      <c r="A367" s="22"/>
      <c r="B367" s="22"/>
      <c r="C367" s="5" t="s">
        <v>292</v>
      </c>
      <c r="D367" s="17" t="s">
        <v>179</v>
      </c>
      <c r="E367" s="17" t="s">
        <v>317</v>
      </c>
      <c r="F367" s="17" t="s">
        <v>170</v>
      </c>
      <c r="G367" s="3">
        <f>G$11</f>
        <v>10</v>
      </c>
      <c r="H367" s="3">
        <f t="shared" si="5"/>
        <v>720</v>
      </c>
    </row>
    <row r="368" ht="15" spans="1:8">
      <c r="A368" s="17" t="s">
        <v>305</v>
      </c>
      <c r="B368" s="17" t="s">
        <v>483</v>
      </c>
      <c r="C368" s="5" t="s">
        <v>280</v>
      </c>
      <c r="D368" s="17" t="s">
        <v>174</v>
      </c>
      <c r="E368" s="17" t="s">
        <v>313</v>
      </c>
      <c r="F368" s="17" t="s">
        <v>281</v>
      </c>
      <c r="G368" s="3">
        <f>G$3</f>
        <v>6000</v>
      </c>
      <c r="H368" s="3">
        <f t="shared" si="5"/>
        <v>72000</v>
      </c>
    </row>
    <row r="369" ht="15" spans="1:8">
      <c r="A369" s="22"/>
      <c r="B369" s="22"/>
      <c r="C369" s="5" t="s">
        <v>282</v>
      </c>
      <c r="D369" s="17" t="s">
        <v>15</v>
      </c>
      <c r="E369" s="17" t="s">
        <v>343</v>
      </c>
      <c r="F369" s="17" t="s">
        <v>170</v>
      </c>
      <c r="G369" s="3">
        <f>G$4</f>
        <v>35</v>
      </c>
      <c r="H369" s="3">
        <f t="shared" si="5"/>
        <v>61950</v>
      </c>
    </row>
    <row r="370" ht="15" spans="1:8">
      <c r="A370" s="22"/>
      <c r="B370" s="22"/>
      <c r="C370" s="6" t="s">
        <v>284</v>
      </c>
      <c r="D370" s="17" t="s">
        <v>179</v>
      </c>
      <c r="E370" s="17" t="s">
        <v>404</v>
      </c>
      <c r="F370" s="17" t="s">
        <v>170</v>
      </c>
      <c r="G370" s="3">
        <f>G$5</f>
        <v>120</v>
      </c>
      <c r="H370" s="3">
        <f t="shared" si="5"/>
        <v>25920</v>
      </c>
    </row>
    <row r="371" ht="15" spans="1:8">
      <c r="A371" s="22"/>
      <c r="B371" s="22"/>
      <c r="C371" s="5" t="s">
        <v>286</v>
      </c>
      <c r="D371" s="17" t="s">
        <v>15</v>
      </c>
      <c r="E371" s="17" t="s">
        <v>337</v>
      </c>
      <c r="F371" s="17" t="s">
        <v>170</v>
      </c>
      <c r="G371" s="3">
        <f>G$6</f>
        <v>120</v>
      </c>
      <c r="H371" s="3">
        <f t="shared" si="5"/>
        <v>129600</v>
      </c>
    </row>
    <row r="372" ht="15" spans="1:8">
      <c r="A372" s="22"/>
      <c r="B372" s="22"/>
      <c r="C372" s="5" t="s">
        <v>278</v>
      </c>
      <c r="D372" s="17" t="s">
        <v>182</v>
      </c>
      <c r="E372" s="17" t="s">
        <v>317</v>
      </c>
      <c r="F372" s="17" t="s">
        <v>170</v>
      </c>
      <c r="G372" s="3">
        <f>G$7</f>
        <v>479.84</v>
      </c>
      <c r="H372" s="3">
        <f t="shared" si="5"/>
        <v>34548.48</v>
      </c>
    </row>
    <row r="373" ht="15" spans="1:8">
      <c r="A373" s="22"/>
      <c r="B373" s="22"/>
      <c r="C373" s="5" t="s">
        <v>311</v>
      </c>
      <c r="D373" s="17" t="s">
        <v>179</v>
      </c>
      <c r="E373" s="17" t="s">
        <v>317</v>
      </c>
      <c r="F373" s="17" t="s">
        <v>170</v>
      </c>
      <c r="G373" s="3">
        <f>G$8</f>
        <v>60</v>
      </c>
      <c r="H373" s="3">
        <f t="shared" si="5"/>
        <v>4320</v>
      </c>
    </row>
    <row r="374" ht="15" spans="1:8">
      <c r="A374" s="22"/>
      <c r="B374" s="22"/>
      <c r="C374" s="5" t="s">
        <v>290</v>
      </c>
      <c r="D374" s="17" t="s">
        <v>179</v>
      </c>
      <c r="E374" s="17" t="s">
        <v>317</v>
      </c>
      <c r="F374" s="17" t="s">
        <v>170</v>
      </c>
      <c r="G374" s="3">
        <f>G$9</f>
        <v>60</v>
      </c>
      <c r="H374" s="3">
        <f t="shared" si="5"/>
        <v>4320</v>
      </c>
    </row>
    <row r="375" ht="15" spans="1:8">
      <c r="A375" s="22"/>
      <c r="B375" s="22"/>
      <c r="C375" s="5" t="s">
        <v>291</v>
      </c>
      <c r="D375" s="17" t="s">
        <v>179</v>
      </c>
      <c r="E375" s="17" t="s">
        <v>313</v>
      </c>
      <c r="F375" s="17" t="s">
        <v>170</v>
      </c>
      <c r="G375" s="3">
        <f>G$10</f>
        <v>185</v>
      </c>
      <c r="H375" s="3">
        <f t="shared" si="5"/>
        <v>2220</v>
      </c>
    </row>
    <row r="376" ht="15" spans="1:8">
      <c r="A376" s="22"/>
      <c r="B376" s="22"/>
      <c r="C376" s="5" t="s">
        <v>292</v>
      </c>
      <c r="D376" s="17" t="s">
        <v>179</v>
      </c>
      <c r="E376" s="17" t="s">
        <v>317</v>
      </c>
      <c r="F376" s="17" t="s">
        <v>170</v>
      </c>
      <c r="G376" s="3">
        <f>G$11</f>
        <v>10</v>
      </c>
      <c r="H376" s="3">
        <f t="shared" si="5"/>
        <v>720</v>
      </c>
    </row>
    <row r="377" ht="15" spans="1:8">
      <c r="A377" s="17" t="s">
        <v>484</v>
      </c>
      <c r="B377" s="17" t="s">
        <v>485</v>
      </c>
      <c r="C377" s="5" t="s">
        <v>280</v>
      </c>
      <c r="D377" s="17" t="s">
        <v>174</v>
      </c>
      <c r="E377" s="17" t="s">
        <v>313</v>
      </c>
      <c r="F377" s="17" t="s">
        <v>281</v>
      </c>
      <c r="G377" s="3">
        <f>G$3</f>
        <v>6000</v>
      </c>
      <c r="H377" s="3">
        <f t="shared" si="5"/>
        <v>72000</v>
      </c>
    </row>
    <row r="378" ht="15" spans="1:8">
      <c r="A378" s="22"/>
      <c r="B378" s="22"/>
      <c r="C378" s="5" t="s">
        <v>282</v>
      </c>
      <c r="D378" s="17" t="s">
        <v>15</v>
      </c>
      <c r="E378" s="17" t="s">
        <v>343</v>
      </c>
      <c r="F378" s="17" t="s">
        <v>170</v>
      </c>
      <c r="G378" s="3">
        <f>G$4</f>
        <v>35</v>
      </c>
      <c r="H378" s="3">
        <f t="shared" si="5"/>
        <v>61950</v>
      </c>
    </row>
    <row r="379" ht="15" spans="1:8">
      <c r="A379" s="22"/>
      <c r="B379" s="22"/>
      <c r="C379" s="5" t="s">
        <v>284</v>
      </c>
      <c r="D379" s="17" t="s">
        <v>179</v>
      </c>
      <c r="E379" s="17" t="s">
        <v>404</v>
      </c>
      <c r="F379" s="17" t="s">
        <v>170</v>
      </c>
      <c r="G379" s="3">
        <f>G$5</f>
        <v>120</v>
      </c>
      <c r="H379" s="3">
        <f t="shared" si="5"/>
        <v>25920</v>
      </c>
    </row>
    <row r="380" ht="15" spans="1:8">
      <c r="A380" s="22"/>
      <c r="B380" s="22"/>
      <c r="C380" s="5" t="s">
        <v>286</v>
      </c>
      <c r="D380" s="17" t="s">
        <v>15</v>
      </c>
      <c r="E380" s="17" t="s">
        <v>337</v>
      </c>
      <c r="F380" s="17" t="s">
        <v>170</v>
      </c>
      <c r="G380" s="3">
        <f>G$6</f>
        <v>120</v>
      </c>
      <c r="H380" s="3">
        <f t="shared" si="5"/>
        <v>129600</v>
      </c>
    </row>
    <row r="381" ht="15" spans="1:8">
      <c r="A381" s="22"/>
      <c r="B381" s="22"/>
      <c r="C381" s="5" t="s">
        <v>278</v>
      </c>
      <c r="D381" s="17" t="s">
        <v>182</v>
      </c>
      <c r="E381" s="17" t="s">
        <v>317</v>
      </c>
      <c r="F381" s="17" t="s">
        <v>170</v>
      </c>
      <c r="G381" s="3">
        <f>G$7</f>
        <v>479.84</v>
      </c>
      <c r="H381" s="3">
        <f t="shared" si="5"/>
        <v>34548.48</v>
      </c>
    </row>
    <row r="382" ht="15" spans="1:8">
      <c r="A382" s="22"/>
      <c r="B382" s="22"/>
      <c r="C382" s="5" t="s">
        <v>311</v>
      </c>
      <c r="D382" s="17" t="s">
        <v>179</v>
      </c>
      <c r="E382" s="17" t="s">
        <v>317</v>
      </c>
      <c r="F382" s="17" t="s">
        <v>170</v>
      </c>
      <c r="G382" s="3">
        <f>G$8</f>
        <v>60</v>
      </c>
      <c r="H382" s="3">
        <f t="shared" si="5"/>
        <v>4320</v>
      </c>
    </row>
    <row r="383" ht="15" spans="1:8">
      <c r="A383" s="22"/>
      <c r="B383" s="22"/>
      <c r="C383" s="5" t="s">
        <v>290</v>
      </c>
      <c r="D383" s="17" t="s">
        <v>179</v>
      </c>
      <c r="E383" s="17" t="s">
        <v>317</v>
      </c>
      <c r="F383" s="17" t="s">
        <v>170</v>
      </c>
      <c r="G383" s="3">
        <f>G$9</f>
        <v>60</v>
      </c>
      <c r="H383" s="3">
        <f t="shared" si="5"/>
        <v>4320</v>
      </c>
    </row>
    <row r="384" ht="15" spans="1:8">
      <c r="A384" s="22"/>
      <c r="B384" s="22"/>
      <c r="C384" s="5" t="s">
        <v>291</v>
      </c>
      <c r="D384" s="17" t="s">
        <v>179</v>
      </c>
      <c r="E384" s="17" t="s">
        <v>313</v>
      </c>
      <c r="F384" s="17" t="s">
        <v>170</v>
      </c>
      <c r="G384" s="3">
        <f>G$10</f>
        <v>185</v>
      </c>
      <c r="H384" s="3">
        <f t="shared" si="5"/>
        <v>2220</v>
      </c>
    </row>
    <row r="385" ht="15" spans="1:8">
      <c r="A385" s="22"/>
      <c r="B385" s="22"/>
      <c r="C385" s="5" t="s">
        <v>292</v>
      </c>
      <c r="D385" s="17" t="s">
        <v>179</v>
      </c>
      <c r="E385" s="17" t="s">
        <v>317</v>
      </c>
      <c r="F385" s="17" t="s">
        <v>170</v>
      </c>
      <c r="G385" s="3">
        <f>G$11</f>
        <v>10</v>
      </c>
      <c r="H385" s="3">
        <f t="shared" si="5"/>
        <v>720</v>
      </c>
    </row>
    <row r="386" ht="15" spans="1:8">
      <c r="A386" s="17" t="s">
        <v>486</v>
      </c>
      <c r="B386" s="17" t="s">
        <v>487</v>
      </c>
      <c r="C386" s="5" t="s">
        <v>176</v>
      </c>
      <c r="D386" s="17" t="s">
        <v>174</v>
      </c>
      <c r="E386" s="17" t="s">
        <v>169</v>
      </c>
      <c r="F386" s="17" t="s">
        <v>281</v>
      </c>
      <c r="G386" s="3">
        <f>估算单价计算表!B3</f>
        <v>5500</v>
      </c>
      <c r="H386" s="3">
        <f t="shared" si="5"/>
        <v>165000</v>
      </c>
    </row>
    <row r="387" ht="15" spans="1:8">
      <c r="A387" s="17"/>
      <c r="B387" s="17"/>
      <c r="C387" s="5" t="s">
        <v>282</v>
      </c>
      <c r="D387" s="17" t="s">
        <v>15</v>
      </c>
      <c r="E387" s="17" t="s">
        <v>488</v>
      </c>
      <c r="F387" s="17" t="s">
        <v>170</v>
      </c>
      <c r="G387" s="3">
        <f>G$4</f>
        <v>35</v>
      </c>
      <c r="H387" s="3">
        <f t="shared" si="5"/>
        <v>63000</v>
      </c>
    </row>
    <row r="388" ht="15" spans="1:8">
      <c r="A388" s="17"/>
      <c r="B388" s="17"/>
      <c r="C388" s="5" t="s">
        <v>284</v>
      </c>
      <c r="D388" s="17" t="s">
        <v>179</v>
      </c>
      <c r="E388" s="17" t="s">
        <v>315</v>
      </c>
      <c r="F388" s="17" t="s">
        <v>170</v>
      </c>
      <c r="G388" s="3">
        <f>G$5</f>
        <v>120</v>
      </c>
      <c r="H388" s="3">
        <f t="shared" ref="H388:H393" si="6">G388*E388</f>
        <v>28800</v>
      </c>
    </row>
    <row r="389" ht="15" spans="1:8">
      <c r="A389" s="17"/>
      <c r="B389" s="17"/>
      <c r="C389" s="6" t="s">
        <v>286</v>
      </c>
      <c r="D389" s="17" t="s">
        <v>15</v>
      </c>
      <c r="E389" s="17" t="s">
        <v>489</v>
      </c>
      <c r="F389" s="17" t="s">
        <v>170</v>
      </c>
      <c r="G389" s="3">
        <f>G$6</f>
        <v>120</v>
      </c>
      <c r="H389" s="3">
        <f t="shared" si="6"/>
        <v>180000</v>
      </c>
    </row>
    <row r="390" ht="15" spans="1:8">
      <c r="A390" s="17"/>
      <c r="B390" s="17"/>
      <c r="C390" s="5" t="s">
        <v>278</v>
      </c>
      <c r="D390" s="17" t="s">
        <v>182</v>
      </c>
      <c r="E390" s="17" t="s">
        <v>324</v>
      </c>
      <c r="F390" s="4"/>
      <c r="G390" s="3">
        <f>G$7</f>
        <v>479.84</v>
      </c>
      <c r="H390" s="3">
        <f t="shared" si="6"/>
        <v>28790.4</v>
      </c>
    </row>
    <row r="391" ht="15" spans="1:8">
      <c r="A391" s="17"/>
      <c r="B391" s="17"/>
      <c r="C391" s="5" t="s">
        <v>311</v>
      </c>
      <c r="D391" s="17" t="s">
        <v>179</v>
      </c>
      <c r="E391" s="17" t="s">
        <v>324</v>
      </c>
      <c r="F391" s="4"/>
      <c r="G391" s="3">
        <f>G$8</f>
        <v>60</v>
      </c>
      <c r="H391" s="3">
        <f t="shared" si="6"/>
        <v>3600</v>
      </c>
    </row>
    <row r="392" ht="15" spans="1:8">
      <c r="A392" s="17"/>
      <c r="B392" s="17"/>
      <c r="C392" s="5" t="s">
        <v>290</v>
      </c>
      <c r="D392" s="17" t="s">
        <v>179</v>
      </c>
      <c r="E392" s="17" t="s">
        <v>324</v>
      </c>
      <c r="F392" s="4"/>
      <c r="G392" s="3">
        <f>G$9</f>
        <v>60</v>
      </c>
      <c r="H392" s="3">
        <f t="shared" si="6"/>
        <v>3600</v>
      </c>
    </row>
    <row r="393" ht="15" spans="1:8">
      <c r="A393" s="17"/>
      <c r="B393" s="17"/>
      <c r="C393" s="5" t="s">
        <v>490</v>
      </c>
      <c r="D393" s="17" t="s">
        <v>179</v>
      </c>
      <c r="E393" s="17" t="s">
        <v>324</v>
      </c>
      <c r="F393" s="4"/>
      <c r="G393" s="3">
        <f>估算单价计算表!B33</f>
        <v>55</v>
      </c>
      <c r="H393" s="3">
        <f t="shared" si="6"/>
        <v>3300</v>
      </c>
    </row>
    <row r="394" spans="8:8">
      <c r="H394" s="1">
        <f>SUM(H3:H393)</f>
        <v>8532632.36</v>
      </c>
    </row>
  </sheetData>
  <autoFilter ref="A1:H394">
    <extLst/>
  </autoFilter>
  <mergeCells count="117">
    <mergeCell ref="A1:F1"/>
    <mergeCell ref="A3:A11"/>
    <mergeCell ref="A12:A20"/>
    <mergeCell ref="A21:A29"/>
    <mergeCell ref="A30:A38"/>
    <mergeCell ref="A39:A44"/>
    <mergeCell ref="A45:A50"/>
    <mergeCell ref="A51:A56"/>
    <mergeCell ref="A57:A62"/>
    <mergeCell ref="A63:A68"/>
    <mergeCell ref="A69:A74"/>
    <mergeCell ref="A75:A80"/>
    <mergeCell ref="A81:A86"/>
    <mergeCell ref="A87:A92"/>
    <mergeCell ref="A93:A98"/>
    <mergeCell ref="A99:A104"/>
    <mergeCell ref="A105:A110"/>
    <mergeCell ref="A111:A116"/>
    <mergeCell ref="A117:A122"/>
    <mergeCell ref="A123:A128"/>
    <mergeCell ref="A129:A134"/>
    <mergeCell ref="A135:A140"/>
    <mergeCell ref="A141:A146"/>
    <mergeCell ref="A147:A152"/>
    <mergeCell ref="A153:A158"/>
    <mergeCell ref="A159:A164"/>
    <mergeCell ref="A165:A170"/>
    <mergeCell ref="A171:A176"/>
    <mergeCell ref="A177:A182"/>
    <mergeCell ref="A183:A191"/>
    <mergeCell ref="A192:A197"/>
    <mergeCell ref="A198:A201"/>
    <mergeCell ref="A202:A207"/>
    <mergeCell ref="A208:A213"/>
    <mergeCell ref="A214:A222"/>
    <mergeCell ref="A223:A225"/>
    <mergeCell ref="A226:A234"/>
    <mergeCell ref="A235:A243"/>
    <mergeCell ref="A244:A252"/>
    <mergeCell ref="A253:A259"/>
    <mergeCell ref="A260:A268"/>
    <mergeCell ref="A269:A277"/>
    <mergeCell ref="A278:A286"/>
    <mergeCell ref="A287:A289"/>
    <mergeCell ref="A290:A298"/>
    <mergeCell ref="A299:A307"/>
    <mergeCell ref="A308:A310"/>
    <mergeCell ref="A311:A313"/>
    <mergeCell ref="A314:A316"/>
    <mergeCell ref="A317:A319"/>
    <mergeCell ref="A320:A322"/>
    <mergeCell ref="A323:A331"/>
    <mergeCell ref="A332:A340"/>
    <mergeCell ref="A341:A349"/>
    <mergeCell ref="A350:A358"/>
    <mergeCell ref="A359:A367"/>
    <mergeCell ref="A368:A376"/>
    <mergeCell ref="A377:A385"/>
    <mergeCell ref="A386:A393"/>
    <mergeCell ref="B3:B11"/>
    <mergeCell ref="B12:B20"/>
    <mergeCell ref="B21:B29"/>
    <mergeCell ref="B30:B38"/>
    <mergeCell ref="B39:B44"/>
    <mergeCell ref="B45:B50"/>
    <mergeCell ref="B51:B56"/>
    <mergeCell ref="B57:B62"/>
    <mergeCell ref="B63:B68"/>
    <mergeCell ref="B69:B74"/>
    <mergeCell ref="B75:B80"/>
    <mergeCell ref="B81:B86"/>
    <mergeCell ref="B87:B92"/>
    <mergeCell ref="B93:B98"/>
    <mergeCell ref="B99:B104"/>
    <mergeCell ref="B105:B110"/>
    <mergeCell ref="B111:B116"/>
    <mergeCell ref="B117:B122"/>
    <mergeCell ref="B123:B128"/>
    <mergeCell ref="B129:B134"/>
    <mergeCell ref="B135:B140"/>
    <mergeCell ref="B141:B146"/>
    <mergeCell ref="B147:B152"/>
    <mergeCell ref="B153:B158"/>
    <mergeCell ref="B159:B164"/>
    <mergeCell ref="B165:B170"/>
    <mergeCell ref="B171:B176"/>
    <mergeCell ref="B177:B182"/>
    <mergeCell ref="B183:B191"/>
    <mergeCell ref="B192:B197"/>
    <mergeCell ref="B198:B201"/>
    <mergeCell ref="B202:B207"/>
    <mergeCell ref="B208:B213"/>
    <mergeCell ref="B214:B222"/>
    <mergeCell ref="B223:B225"/>
    <mergeCell ref="B226:B234"/>
    <mergeCell ref="B235:B243"/>
    <mergeCell ref="B244:B252"/>
    <mergeCell ref="B253:B259"/>
    <mergeCell ref="B260:B268"/>
    <mergeCell ref="B269:B277"/>
    <mergeCell ref="B278:B286"/>
    <mergeCell ref="B287:B289"/>
    <mergeCell ref="B290:B298"/>
    <mergeCell ref="B299:B307"/>
    <mergeCell ref="B308:B310"/>
    <mergeCell ref="B311:B313"/>
    <mergeCell ref="B314:B316"/>
    <mergeCell ref="B317:B319"/>
    <mergeCell ref="B320:B322"/>
    <mergeCell ref="B323:B331"/>
    <mergeCell ref="B332:B340"/>
    <mergeCell ref="B341:B349"/>
    <mergeCell ref="B350:B358"/>
    <mergeCell ref="B359:B367"/>
    <mergeCell ref="B368:B376"/>
    <mergeCell ref="B377:B385"/>
    <mergeCell ref="B386:B393"/>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227"/>
  <sheetViews>
    <sheetView topLeftCell="A181" workbookViewId="0">
      <selection activeCell="G204" sqref="G204"/>
    </sheetView>
  </sheetViews>
  <sheetFormatPr defaultColWidth="9" defaultRowHeight="13.5"/>
  <cols>
    <col min="2" max="2" width="17.3333333333333" customWidth="1"/>
    <col min="3" max="3" width="27.1083333333333" style="20" customWidth="1"/>
    <col min="4" max="4" width="13.5" customWidth="1"/>
    <col min="5" max="5" width="10.8916666666667" customWidth="1"/>
    <col min="6" max="6" width="9" hidden="1" customWidth="1"/>
    <col min="8" max="8" width="12.8916666666667" customWidth="1"/>
  </cols>
  <sheetData>
    <row r="1" ht="20" customHeight="1" spans="1:14">
      <c r="A1" s="26" t="s">
        <v>491</v>
      </c>
      <c r="B1" s="26"/>
      <c r="C1" s="27"/>
      <c r="D1" s="26"/>
      <c r="E1" s="26"/>
      <c r="F1" s="4"/>
      <c r="K1" t="s">
        <v>492</v>
      </c>
      <c r="N1" t="str">
        <f>C5</f>
        <v>DN20智能远传式水表</v>
      </c>
    </row>
    <row r="2" ht="20" customHeight="1" spans="1:14">
      <c r="A2" s="21" t="s">
        <v>493</v>
      </c>
      <c r="B2" s="22"/>
      <c r="C2" s="23"/>
      <c r="D2" s="22"/>
      <c r="E2" s="22"/>
      <c r="F2" s="22"/>
      <c r="G2" s="3"/>
      <c r="H2" s="3"/>
      <c r="N2">
        <f>E5+E9+E13+E19+E25+E33+E41+E46+E52+E58+E64+E70+E78+E86+E94+E102+E110+E116+E124+E132+E140+E148+E156+E162+E166+E170+E174+E178+E184+E191+E198+E206+E214+E222</f>
        <v>2271</v>
      </c>
    </row>
    <row r="3" ht="20" customHeight="1" spans="1:8">
      <c r="A3" s="17" t="s">
        <v>38</v>
      </c>
      <c r="B3" s="17" t="s">
        <v>162</v>
      </c>
      <c r="C3" s="5" t="s">
        <v>163</v>
      </c>
      <c r="D3" s="17" t="s">
        <v>4</v>
      </c>
      <c r="E3" s="17" t="s">
        <v>57</v>
      </c>
      <c r="F3" s="17" t="s">
        <v>59</v>
      </c>
      <c r="G3" s="3" t="s">
        <v>164</v>
      </c>
      <c r="H3" s="3" t="s">
        <v>128</v>
      </c>
    </row>
    <row r="4" ht="20" customHeight="1" spans="1:8">
      <c r="A4" s="24" t="s">
        <v>166</v>
      </c>
      <c r="B4" s="17" t="s">
        <v>494</v>
      </c>
      <c r="C4" s="5" t="s">
        <v>358</v>
      </c>
      <c r="D4" s="17" t="s">
        <v>15</v>
      </c>
      <c r="E4" s="17" t="s">
        <v>297</v>
      </c>
      <c r="F4" s="17" t="s">
        <v>170</v>
      </c>
      <c r="G4" s="3">
        <f>估算单价计算表!B16</f>
        <v>85</v>
      </c>
      <c r="H4" s="3">
        <f>G4*E4</f>
        <v>3400</v>
      </c>
    </row>
    <row r="5" ht="20" customHeight="1" spans="1:8">
      <c r="A5" s="24"/>
      <c r="B5" s="17"/>
      <c r="C5" s="5" t="s">
        <v>278</v>
      </c>
      <c r="D5" s="17" t="s">
        <v>182</v>
      </c>
      <c r="E5" s="17" t="s">
        <v>306</v>
      </c>
      <c r="F5" s="17" t="s">
        <v>170</v>
      </c>
      <c r="G5" s="3">
        <f>估算单价计算表!B19</f>
        <v>479.84</v>
      </c>
      <c r="H5" s="3">
        <f t="shared" ref="H5:H68" si="0">G5*E5</f>
        <v>23032.32</v>
      </c>
    </row>
    <row r="6" ht="20" customHeight="1" spans="1:8">
      <c r="A6" s="24"/>
      <c r="B6" s="17"/>
      <c r="C6" s="5" t="s">
        <v>311</v>
      </c>
      <c r="D6" s="17" t="s">
        <v>179</v>
      </c>
      <c r="E6" s="17" t="s">
        <v>306</v>
      </c>
      <c r="F6" s="17" t="s">
        <v>170</v>
      </c>
      <c r="G6" s="3">
        <f>估算单价计算表!B23</f>
        <v>60</v>
      </c>
      <c r="H6" s="3">
        <f t="shared" si="0"/>
        <v>2880</v>
      </c>
    </row>
    <row r="7" ht="20" customHeight="1" spans="1:8">
      <c r="A7" s="24"/>
      <c r="B7" s="17"/>
      <c r="C7" s="5" t="s">
        <v>290</v>
      </c>
      <c r="D7" s="17" t="s">
        <v>179</v>
      </c>
      <c r="E7" s="17" t="s">
        <v>306</v>
      </c>
      <c r="F7" s="17" t="s">
        <v>170</v>
      </c>
      <c r="G7" s="3">
        <f>估算单价计算表!B24</f>
        <v>60</v>
      </c>
      <c r="H7" s="3">
        <f t="shared" si="0"/>
        <v>2880</v>
      </c>
    </row>
    <row r="8" ht="20" customHeight="1" spans="1:8">
      <c r="A8" s="17" t="s">
        <v>74</v>
      </c>
      <c r="B8" s="17" t="s">
        <v>495</v>
      </c>
      <c r="C8" s="5" t="s">
        <v>358</v>
      </c>
      <c r="D8" s="17" t="s">
        <v>15</v>
      </c>
      <c r="E8" s="17" t="s">
        <v>352</v>
      </c>
      <c r="F8" s="17" t="s">
        <v>170</v>
      </c>
      <c r="G8" s="3">
        <f>G$4</f>
        <v>85</v>
      </c>
      <c r="H8" s="3">
        <f t="shared" si="0"/>
        <v>5950</v>
      </c>
    </row>
    <row r="9" ht="20" customHeight="1" spans="1:8">
      <c r="A9" s="22"/>
      <c r="B9" s="22"/>
      <c r="C9" s="5" t="s">
        <v>288</v>
      </c>
      <c r="D9" s="17" t="s">
        <v>182</v>
      </c>
      <c r="E9" s="17" t="s">
        <v>406</v>
      </c>
      <c r="F9" s="17" t="s">
        <v>170</v>
      </c>
      <c r="G9" s="3">
        <f>G$5</f>
        <v>479.84</v>
      </c>
      <c r="H9" s="3">
        <f t="shared" si="0"/>
        <v>40306.56</v>
      </c>
    </row>
    <row r="10" ht="20" customHeight="1" spans="1:8">
      <c r="A10" s="22"/>
      <c r="B10" s="22"/>
      <c r="C10" s="5" t="s">
        <v>311</v>
      </c>
      <c r="D10" s="17" t="s">
        <v>179</v>
      </c>
      <c r="E10" s="17" t="s">
        <v>406</v>
      </c>
      <c r="F10" s="17" t="s">
        <v>170</v>
      </c>
      <c r="G10" s="3">
        <f>G$6</f>
        <v>60</v>
      </c>
      <c r="H10" s="3">
        <f t="shared" si="0"/>
        <v>5040</v>
      </c>
    </row>
    <row r="11" ht="20" customHeight="1" spans="1:8">
      <c r="A11" s="22"/>
      <c r="B11" s="22"/>
      <c r="C11" s="5" t="s">
        <v>290</v>
      </c>
      <c r="D11" s="17" t="s">
        <v>179</v>
      </c>
      <c r="E11" s="17" t="s">
        <v>406</v>
      </c>
      <c r="F11" s="17" t="s">
        <v>170</v>
      </c>
      <c r="G11" s="3">
        <f>G$7</f>
        <v>60</v>
      </c>
      <c r="H11" s="3">
        <f t="shared" si="0"/>
        <v>5040</v>
      </c>
    </row>
    <row r="12" ht="20" customHeight="1" spans="1:8">
      <c r="A12" s="17" t="s">
        <v>76</v>
      </c>
      <c r="B12" s="17" t="s">
        <v>496</v>
      </c>
      <c r="C12" s="5" t="s">
        <v>358</v>
      </c>
      <c r="D12" s="17" t="s">
        <v>15</v>
      </c>
      <c r="E12" s="17" t="s">
        <v>352</v>
      </c>
      <c r="F12" s="17" t="s">
        <v>170</v>
      </c>
      <c r="G12" s="3">
        <f>G$4</f>
        <v>85</v>
      </c>
      <c r="H12" s="3">
        <f t="shared" si="0"/>
        <v>5950</v>
      </c>
    </row>
    <row r="13" ht="20" customHeight="1" spans="1:8">
      <c r="A13" s="22"/>
      <c r="B13" s="22"/>
      <c r="C13" s="5" t="s">
        <v>278</v>
      </c>
      <c r="D13" s="17" t="s">
        <v>182</v>
      </c>
      <c r="E13" s="17" t="s">
        <v>406</v>
      </c>
      <c r="F13" s="17" t="s">
        <v>170</v>
      </c>
      <c r="G13" s="3">
        <f>G$5</f>
        <v>479.84</v>
      </c>
      <c r="H13" s="3">
        <f t="shared" si="0"/>
        <v>40306.56</v>
      </c>
    </row>
    <row r="14" ht="20" customHeight="1" spans="1:8">
      <c r="A14" s="22"/>
      <c r="B14" s="22"/>
      <c r="C14" s="5" t="s">
        <v>311</v>
      </c>
      <c r="D14" s="17" t="s">
        <v>179</v>
      </c>
      <c r="E14" s="17" t="s">
        <v>406</v>
      </c>
      <c r="F14" s="17" t="s">
        <v>170</v>
      </c>
      <c r="G14" s="3">
        <f>G$6</f>
        <v>60</v>
      </c>
      <c r="H14" s="3">
        <f t="shared" si="0"/>
        <v>5040</v>
      </c>
    </row>
    <row r="15" ht="20" customHeight="1" spans="1:8">
      <c r="A15" s="22"/>
      <c r="B15" s="22"/>
      <c r="C15" s="5" t="s">
        <v>290</v>
      </c>
      <c r="D15" s="17" t="s">
        <v>179</v>
      </c>
      <c r="E15" s="17" t="s">
        <v>406</v>
      </c>
      <c r="F15" s="17" t="s">
        <v>170</v>
      </c>
      <c r="G15" s="3">
        <f>G$7</f>
        <v>60</v>
      </c>
      <c r="H15" s="3">
        <f t="shared" si="0"/>
        <v>5040</v>
      </c>
    </row>
    <row r="16" ht="20" customHeight="1" spans="1:8">
      <c r="A16" s="17" t="s">
        <v>78</v>
      </c>
      <c r="B16" s="17" t="s">
        <v>497</v>
      </c>
      <c r="C16" s="5" t="s">
        <v>280</v>
      </c>
      <c r="D16" s="17" t="s">
        <v>174</v>
      </c>
      <c r="E16" s="17" t="s">
        <v>82</v>
      </c>
      <c r="F16" s="17" t="s">
        <v>170</v>
      </c>
      <c r="G16" s="3">
        <f>估算单价计算表!B2</f>
        <v>6000</v>
      </c>
      <c r="H16" s="3">
        <f t="shared" si="0"/>
        <v>36000</v>
      </c>
    </row>
    <row r="17" ht="20" customHeight="1" spans="1:8">
      <c r="A17" s="22"/>
      <c r="B17" s="22"/>
      <c r="C17" s="5" t="s">
        <v>280</v>
      </c>
      <c r="D17" s="17" t="s">
        <v>174</v>
      </c>
      <c r="E17" s="17" t="s">
        <v>82</v>
      </c>
      <c r="F17" s="17" t="s">
        <v>281</v>
      </c>
      <c r="G17" s="3">
        <f>G$16</f>
        <v>6000</v>
      </c>
      <c r="H17" s="3">
        <f t="shared" si="0"/>
        <v>36000</v>
      </c>
    </row>
    <row r="18" ht="20" customHeight="1" spans="1:8">
      <c r="A18" s="22"/>
      <c r="B18" s="22"/>
      <c r="C18" s="5" t="s">
        <v>282</v>
      </c>
      <c r="D18" s="17" t="s">
        <v>15</v>
      </c>
      <c r="E18" s="17" t="s">
        <v>355</v>
      </c>
      <c r="F18" s="17" t="s">
        <v>281</v>
      </c>
      <c r="G18" s="3">
        <f>估算单价计算表!B9</f>
        <v>35</v>
      </c>
      <c r="H18" s="3">
        <f t="shared" si="0"/>
        <v>6300</v>
      </c>
    </row>
    <row r="19" ht="20" customHeight="1" spans="1:8">
      <c r="A19" s="22"/>
      <c r="B19" s="22"/>
      <c r="C19" s="5" t="s">
        <v>278</v>
      </c>
      <c r="D19" s="17" t="s">
        <v>182</v>
      </c>
      <c r="E19" s="17" t="s">
        <v>317</v>
      </c>
      <c r="F19" s="17" t="s">
        <v>170</v>
      </c>
      <c r="G19" s="3">
        <f>G$5</f>
        <v>479.84</v>
      </c>
      <c r="H19" s="3">
        <f t="shared" si="0"/>
        <v>34548.48</v>
      </c>
    </row>
    <row r="20" ht="20" customHeight="1" spans="1:8">
      <c r="A20" s="22"/>
      <c r="B20" s="22"/>
      <c r="C20" s="5" t="s">
        <v>311</v>
      </c>
      <c r="D20" s="17" t="s">
        <v>179</v>
      </c>
      <c r="E20" s="17" t="s">
        <v>317</v>
      </c>
      <c r="F20" s="17" t="s">
        <v>170</v>
      </c>
      <c r="G20" s="3">
        <f>G$6</f>
        <v>60</v>
      </c>
      <c r="H20" s="3">
        <f t="shared" si="0"/>
        <v>4320</v>
      </c>
    </row>
    <row r="21" ht="20" customHeight="1" spans="1:8">
      <c r="A21" s="22"/>
      <c r="B21" s="22"/>
      <c r="C21" s="5" t="s">
        <v>290</v>
      </c>
      <c r="D21" s="17" t="s">
        <v>179</v>
      </c>
      <c r="E21" s="17" t="s">
        <v>317</v>
      </c>
      <c r="F21" s="17" t="s">
        <v>170</v>
      </c>
      <c r="G21" s="3">
        <f>G$7</f>
        <v>60</v>
      </c>
      <c r="H21" s="3">
        <f t="shared" si="0"/>
        <v>4320</v>
      </c>
    </row>
    <row r="22" ht="20" customHeight="1" spans="1:8">
      <c r="A22" s="22"/>
      <c r="B22" s="22"/>
      <c r="C22" s="5" t="s">
        <v>291</v>
      </c>
      <c r="D22" s="17" t="s">
        <v>179</v>
      </c>
      <c r="E22" s="17" t="s">
        <v>313</v>
      </c>
      <c r="F22" s="17" t="s">
        <v>170</v>
      </c>
      <c r="G22" s="3">
        <f>估算单价计算表!B26</f>
        <v>185</v>
      </c>
      <c r="H22" s="3">
        <f t="shared" si="0"/>
        <v>2220</v>
      </c>
    </row>
    <row r="23" ht="20" customHeight="1" spans="1:8">
      <c r="A23" s="22"/>
      <c r="B23" s="22"/>
      <c r="C23" s="5" t="s">
        <v>292</v>
      </c>
      <c r="D23" s="17" t="s">
        <v>179</v>
      </c>
      <c r="E23" s="17" t="s">
        <v>317</v>
      </c>
      <c r="F23" s="17" t="s">
        <v>170</v>
      </c>
      <c r="G23" s="3">
        <f>估算单价计算表!B30</f>
        <v>10</v>
      </c>
      <c r="H23" s="3">
        <f t="shared" si="0"/>
        <v>720</v>
      </c>
    </row>
    <row r="24" ht="20" customHeight="1" spans="1:8">
      <c r="A24" s="17" t="s">
        <v>80</v>
      </c>
      <c r="B24" s="17" t="s">
        <v>498</v>
      </c>
      <c r="C24" s="5" t="s">
        <v>280</v>
      </c>
      <c r="D24" s="17" t="s">
        <v>174</v>
      </c>
      <c r="E24" s="17" t="s">
        <v>313</v>
      </c>
      <c r="F24" s="17" t="s">
        <v>170</v>
      </c>
      <c r="G24" s="3">
        <f>G$16</f>
        <v>6000</v>
      </c>
      <c r="H24" s="3">
        <f t="shared" si="0"/>
        <v>72000</v>
      </c>
    </row>
    <row r="25" ht="20" customHeight="1" spans="1:8">
      <c r="A25" s="22"/>
      <c r="B25" s="22"/>
      <c r="C25" s="5" t="s">
        <v>278</v>
      </c>
      <c r="D25" s="17" t="s">
        <v>182</v>
      </c>
      <c r="E25" s="17" t="s">
        <v>317</v>
      </c>
      <c r="F25" s="17" t="s">
        <v>170</v>
      </c>
      <c r="G25" s="3">
        <f>G$5</f>
        <v>479.84</v>
      </c>
      <c r="H25" s="3">
        <f t="shared" si="0"/>
        <v>34548.48</v>
      </c>
    </row>
    <row r="26" ht="20" customHeight="1" spans="1:8">
      <c r="A26" s="22"/>
      <c r="B26" s="22"/>
      <c r="C26" s="5" t="s">
        <v>311</v>
      </c>
      <c r="D26" s="17" t="s">
        <v>179</v>
      </c>
      <c r="E26" s="17" t="s">
        <v>317</v>
      </c>
      <c r="F26" s="17" t="s">
        <v>170</v>
      </c>
      <c r="G26" s="3">
        <f>G$6</f>
        <v>60</v>
      </c>
      <c r="H26" s="3">
        <f t="shared" si="0"/>
        <v>4320</v>
      </c>
    </row>
    <row r="27" ht="20" customHeight="1" spans="1:8">
      <c r="A27" s="22"/>
      <c r="B27" s="22"/>
      <c r="C27" s="5" t="s">
        <v>290</v>
      </c>
      <c r="D27" s="17" t="s">
        <v>179</v>
      </c>
      <c r="E27" s="17" t="s">
        <v>317</v>
      </c>
      <c r="F27" s="17" t="s">
        <v>170</v>
      </c>
      <c r="G27" s="3">
        <f>G$7</f>
        <v>60</v>
      </c>
      <c r="H27" s="3">
        <f t="shared" si="0"/>
        <v>4320</v>
      </c>
    </row>
    <row r="28" ht="20" customHeight="1" spans="1:8">
      <c r="A28" s="22"/>
      <c r="B28" s="22"/>
      <c r="C28" s="5" t="s">
        <v>291</v>
      </c>
      <c r="D28" s="17" t="s">
        <v>179</v>
      </c>
      <c r="E28" s="17" t="s">
        <v>313</v>
      </c>
      <c r="F28" s="17" t="s">
        <v>170</v>
      </c>
      <c r="G28" s="3">
        <f>G$22</f>
        <v>185</v>
      </c>
      <c r="H28" s="3">
        <f t="shared" si="0"/>
        <v>2220</v>
      </c>
    </row>
    <row r="29" ht="20" customHeight="1" spans="1:8">
      <c r="A29" s="22"/>
      <c r="B29" s="22"/>
      <c r="C29" s="5" t="s">
        <v>292</v>
      </c>
      <c r="D29" s="17" t="s">
        <v>179</v>
      </c>
      <c r="E29" s="17" t="s">
        <v>317</v>
      </c>
      <c r="F29" s="17" t="s">
        <v>170</v>
      </c>
      <c r="G29" s="3">
        <f>G$23</f>
        <v>10</v>
      </c>
      <c r="H29" s="3">
        <f t="shared" si="0"/>
        <v>720</v>
      </c>
    </row>
    <row r="30" ht="20" customHeight="1" spans="1:8">
      <c r="A30" s="17" t="s">
        <v>82</v>
      </c>
      <c r="B30" s="17" t="s">
        <v>499</v>
      </c>
      <c r="C30" s="5" t="s">
        <v>280</v>
      </c>
      <c r="D30" s="17" t="s">
        <v>174</v>
      </c>
      <c r="E30" s="17" t="s">
        <v>78</v>
      </c>
      <c r="F30" s="17" t="s">
        <v>170</v>
      </c>
      <c r="G30" s="3">
        <f>G$16</f>
        <v>6000</v>
      </c>
      <c r="H30" s="3">
        <f t="shared" si="0"/>
        <v>24000</v>
      </c>
    </row>
    <row r="31" ht="20" customHeight="1" spans="1:8">
      <c r="A31" s="22"/>
      <c r="B31" s="22"/>
      <c r="C31" s="5" t="s">
        <v>280</v>
      </c>
      <c r="D31" s="17" t="s">
        <v>174</v>
      </c>
      <c r="E31" s="17" t="s">
        <v>78</v>
      </c>
      <c r="F31" s="17" t="s">
        <v>281</v>
      </c>
      <c r="G31" s="3">
        <f>G$16</f>
        <v>6000</v>
      </c>
      <c r="H31" s="3">
        <f t="shared" si="0"/>
        <v>24000</v>
      </c>
    </row>
    <row r="32" ht="20" customHeight="1" spans="1:8">
      <c r="A32" s="22"/>
      <c r="B32" s="22"/>
      <c r="C32" s="5" t="s">
        <v>282</v>
      </c>
      <c r="D32" s="17" t="s">
        <v>15</v>
      </c>
      <c r="E32" s="17" t="s">
        <v>295</v>
      </c>
      <c r="F32" s="17" t="s">
        <v>281</v>
      </c>
      <c r="G32" s="3">
        <f>G$18</f>
        <v>35</v>
      </c>
      <c r="H32" s="3">
        <f t="shared" si="0"/>
        <v>4200</v>
      </c>
    </row>
    <row r="33" ht="20" customHeight="1" spans="1:8">
      <c r="A33" s="22"/>
      <c r="B33" s="22"/>
      <c r="C33" s="5" t="s">
        <v>278</v>
      </c>
      <c r="D33" s="17" t="s">
        <v>182</v>
      </c>
      <c r="E33" s="17" t="s">
        <v>306</v>
      </c>
      <c r="F33" s="17" t="s">
        <v>170</v>
      </c>
      <c r="G33" s="3">
        <f>G$5</f>
        <v>479.84</v>
      </c>
      <c r="H33" s="3">
        <f t="shared" si="0"/>
        <v>23032.32</v>
      </c>
    </row>
    <row r="34" ht="20" customHeight="1" spans="1:8">
      <c r="A34" s="22"/>
      <c r="B34" s="22"/>
      <c r="C34" s="5" t="s">
        <v>311</v>
      </c>
      <c r="D34" s="17" t="s">
        <v>179</v>
      </c>
      <c r="E34" s="17" t="s">
        <v>306</v>
      </c>
      <c r="F34" s="17" t="s">
        <v>170</v>
      </c>
      <c r="G34" s="3">
        <f>G$6</f>
        <v>60</v>
      </c>
      <c r="H34" s="3">
        <f t="shared" si="0"/>
        <v>2880</v>
      </c>
    </row>
    <row r="35" ht="20" customHeight="1" spans="1:8">
      <c r="A35" s="22"/>
      <c r="B35" s="22"/>
      <c r="C35" s="5" t="s">
        <v>290</v>
      </c>
      <c r="D35" s="17" t="s">
        <v>179</v>
      </c>
      <c r="E35" s="17" t="s">
        <v>306</v>
      </c>
      <c r="F35" s="17" t="s">
        <v>170</v>
      </c>
      <c r="G35" s="3">
        <f>G$7</f>
        <v>60</v>
      </c>
      <c r="H35" s="3">
        <f t="shared" si="0"/>
        <v>2880</v>
      </c>
    </row>
    <row r="36" ht="20" customHeight="1" spans="1:8">
      <c r="A36" s="22"/>
      <c r="B36" s="22"/>
      <c r="C36" s="5" t="s">
        <v>291</v>
      </c>
      <c r="D36" s="17" t="s">
        <v>179</v>
      </c>
      <c r="E36" s="17" t="s">
        <v>185</v>
      </c>
      <c r="F36" s="17" t="s">
        <v>170</v>
      </c>
      <c r="G36" s="3">
        <f>G$22</f>
        <v>185</v>
      </c>
      <c r="H36" s="3">
        <f t="shared" si="0"/>
        <v>1480</v>
      </c>
    </row>
    <row r="37" ht="20" customHeight="1" spans="1:8">
      <c r="A37" s="22"/>
      <c r="B37" s="22"/>
      <c r="C37" s="5" t="s">
        <v>292</v>
      </c>
      <c r="D37" s="17" t="s">
        <v>179</v>
      </c>
      <c r="E37" s="17" t="s">
        <v>306</v>
      </c>
      <c r="F37" s="17" t="s">
        <v>170</v>
      </c>
      <c r="G37" s="3">
        <f>G$23</f>
        <v>10</v>
      </c>
      <c r="H37" s="3">
        <f t="shared" si="0"/>
        <v>480</v>
      </c>
    </row>
    <row r="38" ht="20" customHeight="1" spans="1:8">
      <c r="A38" s="17" t="s">
        <v>84</v>
      </c>
      <c r="B38" s="17" t="s">
        <v>500</v>
      </c>
      <c r="C38" s="5" t="s">
        <v>280</v>
      </c>
      <c r="D38" s="17" t="s">
        <v>174</v>
      </c>
      <c r="E38" s="17" t="s">
        <v>78</v>
      </c>
      <c r="F38" s="17" t="s">
        <v>170</v>
      </c>
      <c r="G38" s="3">
        <f>G$16</f>
        <v>6000</v>
      </c>
      <c r="H38" s="3">
        <f t="shared" si="0"/>
        <v>24000</v>
      </c>
    </row>
    <row r="39" ht="20" customHeight="1" spans="1:8">
      <c r="A39" s="22"/>
      <c r="B39" s="22"/>
      <c r="C39" s="5" t="s">
        <v>280</v>
      </c>
      <c r="D39" s="17" t="s">
        <v>174</v>
      </c>
      <c r="E39" s="17" t="s">
        <v>78</v>
      </c>
      <c r="F39" s="17" t="s">
        <v>281</v>
      </c>
      <c r="G39" s="3">
        <f>G$16</f>
        <v>6000</v>
      </c>
      <c r="H39" s="3">
        <f t="shared" si="0"/>
        <v>24000</v>
      </c>
    </row>
    <row r="40" ht="20" customHeight="1" spans="1:8">
      <c r="A40" s="22"/>
      <c r="B40" s="22"/>
      <c r="C40" s="5" t="s">
        <v>282</v>
      </c>
      <c r="D40" s="17" t="s">
        <v>15</v>
      </c>
      <c r="E40" s="17" t="s">
        <v>295</v>
      </c>
      <c r="F40" s="17" t="s">
        <v>281</v>
      </c>
      <c r="G40" s="3">
        <f>G$18</f>
        <v>35</v>
      </c>
      <c r="H40" s="3">
        <f t="shared" si="0"/>
        <v>4200</v>
      </c>
    </row>
    <row r="41" ht="20" customHeight="1" spans="1:8">
      <c r="A41" s="22"/>
      <c r="B41" s="22"/>
      <c r="C41" s="5" t="s">
        <v>278</v>
      </c>
      <c r="D41" s="17" t="s">
        <v>182</v>
      </c>
      <c r="E41" s="17" t="s">
        <v>306</v>
      </c>
      <c r="F41" s="17" t="s">
        <v>170</v>
      </c>
      <c r="G41" s="3">
        <f>G$5</f>
        <v>479.84</v>
      </c>
      <c r="H41" s="3">
        <f t="shared" si="0"/>
        <v>23032.32</v>
      </c>
    </row>
    <row r="42" ht="20" customHeight="1" spans="1:8">
      <c r="A42" s="22"/>
      <c r="B42" s="22"/>
      <c r="C42" s="5" t="s">
        <v>311</v>
      </c>
      <c r="D42" s="17" t="s">
        <v>179</v>
      </c>
      <c r="E42" s="17" t="s">
        <v>306</v>
      </c>
      <c r="F42" s="17" t="s">
        <v>170</v>
      </c>
      <c r="G42" s="3">
        <f>G$6</f>
        <v>60</v>
      </c>
      <c r="H42" s="3">
        <f t="shared" si="0"/>
        <v>2880</v>
      </c>
    </row>
    <row r="43" ht="20" customHeight="1" spans="1:8">
      <c r="A43" s="22"/>
      <c r="B43" s="22"/>
      <c r="C43" s="5" t="s">
        <v>290</v>
      </c>
      <c r="D43" s="17" t="s">
        <v>179</v>
      </c>
      <c r="E43" s="17" t="s">
        <v>306</v>
      </c>
      <c r="F43" s="17" t="s">
        <v>170</v>
      </c>
      <c r="G43" s="3">
        <f>G$7</f>
        <v>60</v>
      </c>
      <c r="H43" s="3">
        <f t="shared" si="0"/>
        <v>2880</v>
      </c>
    </row>
    <row r="44" ht="20" customHeight="1" spans="1:8">
      <c r="A44" s="22"/>
      <c r="B44" s="22"/>
      <c r="C44" s="5" t="s">
        <v>291</v>
      </c>
      <c r="D44" s="17" t="s">
        <v>179</v>
      </c>
      <c r="E44" s="17" t="s">
        <v>185</v>
      </c>
      <c r="F44" s="17" t="s">
        <v>170</v>
      </c>
      <c r="G44" s="3">
        <f>G$22</f>
        <v>185</v>
      </c>
      <c r="H44" s="3">
        <f t="shared" si="0"/>
        <v>1480</v>
      </c>
    </row>
    <row r="45" ht="20" customHeight="1" spans="1:8">
      <c r="A45" s="17" t="s">
        <v>185</v>
      </c>
      <c r="B45" s="17" t="s">
        <v>501</v>
      </c>
      <c r="C45" s="5" t="s">
        <v>280</v>
      </c>
      <c r="D45" s="17" t="s">
        <v>174</v>
      </c>
      <c r="E45" s="17" t="s">
        <v>313</v>
      </c>
      <c r="F45" s="17" t="s">
        <v>170</v>
      </c>
      <c r="G45" s="3">
        <f>G$16</f>
        <v>6000</v>
      </c>
      <c r="H45" s="3">
        <f t="shared" si="0"/>
        <v>72000</v>
      </c>
    </row>
    <row r="46" ht="20" customHeight="1" spans="1:8">
      <c r="A46" s="22"/>
      <c r="B46" s="22"/>
      <c r="C46" s="5" t="s">
        <v>278</v>
      </c>
      <c r="D46" s="17" t="s">
        <v>182</v>
      </c>
      <c r="E46" s="17" t="s">
        <v>317</v>
      </c>
      <c r="F46" s="17" t="s">
        <v>170</v>
      </c>
      <c r="G46" s="3">
        <f>G$5</f>
        <v>479.84</v>
      </c>
      <c r="H46" s="3">
        <f t="shared" si="0"/>
        <v>34548.48</v>
      </c>
    </row>
    <row r="47" ht="20" customHeight="1" spans="1:8">
      <c r="A47" s="22"/>
      <c r="B47" s="22"/>
      <c r="C47" s="5" t="s">
        <v>311</v>
      </c>
      <c r="D47" s="17" t="s">
        <v>179</v>
      </c>
      <c r="E47" s="17" t="s">
        <v>317</v>
      </c>
      <c r="F47" s="17" t="s">
        <v>170</v>
      </c>
      <c r="G47" s="3">
        <f>G$6</f>
        <v>60</v>
      </c>
      <c r="H47" s="3">
        <f t="shared" si="0"/>
        <v>4320</v>
      </c>
    </row>
    <row r="48" ht="20" customHeight="1" spans="1:8">
      <c r="A48" s="22"/>
      <c r="B48" s="22"/>
      <c r="C48" s="5" t="s">
        <v>290</v>
      </c>
      <c r="D48" s="17" t="s">
        <v>179</v>
      </c>
      <c r="E48" s="17" t="s">
        <v>317</v>
      </c>
      <c r="F48" s="17" t="s">
        <v>170</v>
      </c>
      <c r="G48" s="3">
        <f>G$7</f>
        <v>60</v>
      </c>
      <c r="H48" s="3">
        <f t="shared" si="0"/>
        <v>4320</v>
      </c>
    </row>
    <row r="49" ht="20" customHeight="1" spans="1:8">
      <c r="A49" s="22"/>
      <c r="B49" s="22"/>
      <c r="C49" s="5" t="s">
        <v>291</v>
      </c>
      <c r="D49" s="17" t="s">
        <v>179</v>
      </c>
      <c r="E49" s="17" t="s">
        <v>313</v>
      </c>
      <c r="F49" s="17" t="s">
        <v>170</v>
      </c>
      <c r="G49" s="3">
        <f>G$22</f>
        <v>185</v>
      </c>
      <c r="H49" s="3">
        <f t="shared" si="0"/>
        <v>2220</v>
      </c>
    </row>
    <row r="50" ht="20" customHeight="1" spans="1:8">
      <c r="A50" s="22"/>
      <c r="B50" s="22"/>
      <c r="C50" s="5" t="s">
        <v>292</v>
      </c>
      <c r="D50" s="17" t="s">
        <v>179</v>
      </c>
      <c r="E50" s="17" t="s">
        <v>317</v>
      </c>
      <c r="F50" s="17" t="s">
        <v>170</v>
      </c>
      <c r="G50" s="3">
        <f>G$23</f>
        <v>10</v>
      </c>
      <c r="H50" s="3">
        <f t="shared" si="0"/>
        <v>720</v>
      </c>
    </row>
    <row r="51" ht="20" customHeight="1" spans="1:8">
      <c r="A51" s="17" t="s">
        <v>231</v>
      </c>
      <c r="B51" s="17" t="s">
        <v>502</v>
      </c>
      <c r="C51" s="5" t="s">
        <v>280</v>
      </c>
      <c r="D51" s="17" t="s">
        <v>174</v>
      </c>
      <c r="E51" s="17" t="s">
        <v>82</v>
      </c>
      <c r="F51" s="17" t="s">
        <v>170</v>
      </c>
      <c r="G51" s="3">
        <f>G$16</f>
        <v>6000</v>
      </c>
      <c r="H51" s="3">
        <f t="shared" si="0"/>
        <v>36000</v>
      </c>
    </row>
    <row r="52" ht="20" customHeight="1" spans="1:8">
      <c r="A52" s="22"/>
      <c r="B52" s="22"/>
      <c r="C52" s="5" t="s">
        <v>278</v>
      </c>
      <c r="D52" s="17" t="s">
        <v>182</v>
      </c>
      <c r="E52" s="17" t="s">
        <v>264</v>
      </c>
      <c r="F52" s="17" t="s">
        <v>170</v>
      </c>
      <c r="G52" s="3">
        <f>G$5</f>
        <v>479.84</v>
      </c>
      <c r="H52" s="3">
        <f t="shared" si="0"/>
        <v>17274.24</v>
      </c>
    </row>
    <row r="53" ht="20" customHeight="1" spans="1:8">
      <c r="A53" s="22"/>
      <c r="B53" s="22"/>
      <c r="C53" s="5" t="s">
        <v>311</v>
      </c>
      <c r="D53" s="17" t="s">
        <v>179</v>
      </c>
      <c r="E53" s="17" t="s">
        <v>264</v>
      </c>
      <c r="F53" s="17" t="s">
        <v>170</v>
      </c>
      <c r="G53" s="3">
        <f>G$6</f>
        <v>60</v>
      </c>
      <c r="H53" s="3">
        <f t="shared" si="0"/>
        <v>2160</v>
      </c>
    </row>
    <row r="54" ht="20" customHeight="1" spans="1:8">
      <c r="A54" s="22"/>
      <c r="B54" s="22"/>
      <c r="C54" s="5" t="s">
        <v>290</v>
      </c>
      <c r="D54" s="17" t="s">
        <v>179</v>
      </c>
      <c r="E54" s="17" t="s">
        <v>264</v>
      </c>
      <c r="F54" s="17" t="s">
        <v>170</v>
      </c>
      <c r="G54" s="3">
        <f>G$7</f>
        <v>60</v>
      </c>
      <c r="H54" s="3">
        <f t="shared" si="0"/>
        <v>2160</v>
      </c>
    </row>
    <row r="55" ht="20" customHeight="1" spans="1:8">
      <c r="A55" s="22"/>
      <c r="B55" s="22"/>
      <c r="C55" s="5" t="s">
        <v>291</v>
      </c>
      <c r="D55" s="17" t="s">
        <v>179</v>
      </c>
      <c r="E55" s="17" t="s">
        <v>82</v>
      </c>
      <c r="F55" s="17" t="s">
        <v>170</v>
      </c>
      <c r="G55" s="3">
        <f>G$22</f>
        <v>185</v>
      </c>
      <c r="H55" s="3">
        <f t="shared" si="0"/>
        <v>1110</v>
      </c>
    </row>
    <row r="56" ht="20" customHeight="1" spans="1:8">
      <c r="A56" s="22"/>
      <c r="B56" s="22"/>
      <c r="C56" s="5" t="s">
        <v>292</v>
      </c>
      <c r="D56" s="17" t="s">
        <v>179</v>
      </c>
      <c r="E56" s="17" t="s">
        <v>264</v>
      </c>
      <c r="F56" s="17" t="s">
        <v>170</v>
      </c>
      <c r="G56" s="3">
        <f>G$23</f>
        <v>10</v>
      </c>
      <c r="H56" s="3">
        <f t="shared" si="0"/>
        <v>360</v>
      </c>
    </row>
    <row r="57" ht="20" customHeight="1" spans="1:8">
      <c r="A57" s="17" t="s">
        <v>250</v>
      </c>
      <c r="B57" s="17" t="s">
        <v>503</v>
      </c>
      <c r="C57" s="5" t="s">
        <v>280</v>
      </c>
      <c r="D57" s="17" t="s">
        <v>174</v>
      </c>
      <c r="E57" s="17" t="s">
        <v>268</v>
      </c>
      <c r="F57" s="17" t="s">
        <v>170</v>
      </c>
      <c r="G57" s="3">
        <f>G$16</f>
        <v>6000</v>
      </c>
      <c r="H57" s="3">
        <f t="shared" si="0"/>
        <v>84000</v>
      </c>
    </row>
    <row r="58" ht="20" customHeight="1" spans="1:8">
      <c r="A58" s="22"/>
      <c r="B58" s="22"/>
      <c r="C58" s="5" t="s">
        <v>278</v>
      </c>
      <c r="D58" s="17" t="s">
        <v>182</v>
      </c>
      <c r="E58" s="17" t="s">
        <v>406</v>
      </c>
      <c r="F58" s="17" t="s">
        <v>170</v>
      </c>
      <c r="G58" s="3">
        <f>G$5</f>
        <v>479.84</v>
      </c>
      <c r="H58" s="3">
        <f t="shared" si="0"/>
        <v>40306.56</v>
      </c>
    </row>
    <row r="59" ht="20" customHeight="1" spans="1:8">
      <c r="A59" s="22"/>
      <c r="B59" s="22"/>
      <c r="C59" s="5" t="s">
        <v>311</v>
      </c>
      <c r="D59" s="17" t="s">
        <v>179</v>
      </c>
      <c r="E59" s="17" t="s">
        <v>406</v>
      </c>
      <c r="F59" s="17" t="s">
        <v>170</v>
      </c>
      <c r="G59" s="3">
        <f>G$6</f>
        <v>60</v>
      </c>
      <c r="H59" s="3">
        <f t="shared" si="0"/>
        <v>5040</v>
      </c>
    </row>
    <row r="60" ht="20" customHeight="1" spans="1:8">
      <c r="A60" s="22"/>
      <c r="B60" s="22"/>
      <c r="C60" s="5" t="s">
        <v>290</v>
      </c>
      <c r="D60" s="17" t="s">
        <v>179</v>
      </c>
      <c r="E60" s="17" t="s">
        <v>406</v>
      </c>
      <c r="F60" s="17" t="s">
        <v>170</v>
      </c>
      <c r="G60" s="3">
        <f>G$7</f>
        <v>60</v>
      </c>
      <c r="H60" s="3">
        <f t="shared" si="0"/>
        <v>5040</v>
      </c>
    </row>
    <row r="61" ht="20" customHeight="1" spans="1:8">
      <c r="A61" s="22"/>
      <c r="B61" s="22"/>
      <c r="C61" s="5" t="s">
        <v>291</v>
      </c>
      <c r="D61" s="17" t="s">
        <v>179</v>
      </c>
      <c r="E61" s="17" t="s">
        <v>313</v>
      </c>
      <c r="F61" s="17" t="s">
        <v>170</v>
      </c>
      <c r="G61" s="3">
        <f>G$22</f>
        <v>185</v>
      </c>
      <c r="H61" s="3">
        <f t="shared" si="0"/>
        <v>2220</v>
      </c>
    </row>
    <row r="62" ht="20" customHeight="1" spans="1:8">
      <c r="A62" s="22"/>
      <c r="B62" s="22"/>
      <c r="C62" s="5" t="s">
        <v>292</v>
      </c>
      <c r="D62" s="17" t="s">
        <v>179</v>
      </c>
      <c r="E62" s="17" t="s">
        <v>317</v>
      </c>
      <c r="F62" s="17" t="s">
        <v>170</v>
      </c>
      <c r="G62" s="3">
        <f>G$23</f>
        <v>10</v>
      </c>
      <c r="H62" s="3">
        <f t="shared" si="0"/>
        <v>720</v>
      </c>
    </row>
    <row r="63" ht="20" customHeight="1" spans="1:8">
      <c r="A63" s="17" t="s">
        <v>304</v>
      </c>
      <c r="B63" s="17" t="s">
        <v>504</v>
      </c>
      <c r="C63" s="5" t="s">
        <v>358</v>
      </c>
      <c r="D63" s="17" t="s">
        <v>15</v>
      </c>
      <c r="E63" s="17" t="s">
        <v>344</v>
      </c>
      <c r="F63" s="17" t="s">
        <v>170</v>
      </c>
      <c r="G63" s="3">
        <f>G$4</f>
        <v>85</v>
      </c>
      <c r="H63" s="3">
        <f t="shared" si="0"/>
        <v>1700</v>
      </c>
    </row>
    <row r="64" ht="20" customHeight="1" spans="1:8">
      <c r="A64" s="22"/>
      <c r="B64" s="22"/>
      <c r="C64" s="5" t="s">
        <v>278</v>
      </c>
      <c r="D64" s="17" t="s">
        <v>182</v>
      </c>
      <c r="E64" s="17" t="s">
        <v>246</v>
      </c>
      <c r="F64" s="17" t="s">
        <v>170</v>
      </c>
      <c r="G64" s="3">
        <f>G$5</f>
        <v>479.84</v>
      </c>
      <c r="H64" s="3">
        <f t="shared" si="0"/>
        <v>11516.16</v>
      </c>
    </row>
    <row r="65" ht="20" customHeight="1" spans="1:8">
      <c r="A65" s="22"/>
      <c r="B65" s="22"/>
      <c r="C65" s="5" t="s">
        <v>311</v>
      </c>
      <c r="D65" s="17" t="s">
        <v>179</v>
      </c>
      <c r="E65" s="17" t="s">
        <v>246</v>
      </c>
      <c r="F65" s="17" t="s">
        <v>170</v>
      </c>
      <c r="G65" s="3">
        <f>G$6</f>
        <v>60</v>
      </c>
      <c r="H65" s="3">
        <f t="shared" si="0"/>
        <v>1440</v>
      </c>
    </row>
    <row r="66" ht="20" customHeight="1" spans="1:8">
      <c r="A66" s="22"/>
      <c r="B66" s="22"/>
      <c r="C66" s="5" t="s">
        <v>290</v>
      </c>
      <c r="D66" s="17" t="s">
        <v>179</v>
      </c>
      <c r="E66" s="17" t="s">
        <v>246</v>
      </c>
      <c r="F66" s="17" t="s">
        <v>170</v>
      </c>
      <c r="G66" s="3">
        <f>G$7</f>
        <v>60</v>
      </c>
      <c r="H66" s="3">
        <f t="shared" si="0"/>
        <v>1440</v>
      </c>
    </row>
    <row r="67" ht="20" customHeight="1" spans="1:8">
      <c r="A67" s="17" t="s">
        <v>313</v>
      </c>
      <c r="B67" s="17" t="s">
        <v>505</v>
      </c>
      <c r="C67" s="5" t="s">
        <v>280</v>
      </c>
      <c r="D67" s="17" t="s">
        <v>174</v>
      </c>
      <c r="E67" s="17" t="s">
        <v>84</v>
      </c>
      <c r="F67" s="17" t="s">
        <v>170</v>
      </c>
      <c r="G67" s="3">
        <f>G$16</f>
        <v>6000</v>
      </c>
      <c r="H67" s="3">
        <f t="shared" si="0"/>
        <v>42000</v>
      </c>
    </row>
    <row r="68" ht="20" customHeight="1" spans="1:8">
      <c r="A68" s="22"/>
      <c r="B68" s="22"/>
      <c r="C68" s="5" t="s">
        <v>280</v>
      </c>
      <c r="D68" s="17" t="s">
        <v>174</v>
      </c>
      <c r="E68" s="17" t="s">
        <v>80</v>
      </c>
      <c r="F68" s="17" t="s">
        <v>281</v>
      </c>
      <c r="G68" s="3">
        <f>G$16</f>
        <v>6000</v>
      </c>
      <c r="H68" s="3">
        <f t="shared" si="0"/>
        <v>30000</v>
      </c>
    </row>
    <row r="69" ht="20" customHeight="1" spans="1:8">
      <c r="A69" s="22"/>
      <c r="B69" s="22"/>
      <c r="C69" s="5" t="s">
        <v>282</v>
      </c>
      <c r="D69" s="17" t="s">
        <v>15</v>
      </c>
      <c r="E69" s="17" t="s">
        <v>351</v>
      </c>
      <c r="F69" s="17" t="s">
        <v>281</v>
      </c>
      <c r="G69" s="3">
        <f>G$18</f>
        <v>35</v>
      </c>
      <c r="H69" s="3">
        <f t="shared" ref="H69:H132" si="1">G69*E69</f>
        <v>5250</v>
      </c>
    </row>
    <row r="70" ht="20" customHeight="1" spans="1:8">
      <c r="A70" s="22"/>
      <c r="B70" s="22"/>
      <c r="C70" s="5" t="s">
        <v>278</v>
      </c>
      <c r="D70" s="17" t="s">
        <v>182</v>
      </c>
      <c r="E70" s="17" t="s">
        <v>317</v>
      </c>
      <c r="F70" s="17" t="s">
        <v>170</v>
      </c>
      <c r="G70" s="3">
        <f>G$5</f>
        <v>479.84</v>
      </c>
      <c r="H70" s="3">
        <f t="shared" si="1"/>
        <v>34548.48</v>
      </c>
    </row>
    <row r="71" ht="20" customHeight="1" spans="1:8">
      <c r="A71" s="22"/>
      <c r="B71" s="22"/>
      <c r="C71" s="5" t="s">
        <v>311</v>
      </c>
      <c r="D71" s="17" t="s">
        <v>179</v>
      </c>
      <c r="E71" s="17" t="s">
        <v>317</v>
      </c>
      <c r="F71" s="17" t="s">
        <v>170</v>
      </c>
      <c r="G71" s="3">
        <f>G$6</f>
        <v>60</v>
      </c>
      <c r="H71" s="3">
        <f t="shared" si="1"/>
        <v>4320</v>
      </c>
    </row>
    <row r="72" ht="20" customHeight="1" spans="1:8">
      <c r="A72" s="22"/>
      <c r="B72" s="22"/>
      <c r="C72" s="5" t="s">
        <v>290</v>
      </c>
      <c r="D72" s="17" t="s">
        <v>179</v>
      </c>
      <c r="E72" s="17" t="s">
        <v>317</v>
      </c>
      <c r="F72" s="17" t="s">
        <v>170</v>
      </c>
      <c r="G72" s="3">
        <f>G$7</f>
        <v>60</v>
      </c>
      <c r="H72" s="3">
        <f t="shared" si="1"/>
        <v>4320</v>
      </c>
    </row>
    <row r="73" ht="20" customHeight="1" spans="1:8">
      <c r="A73" s="22"/>
      <c r="B73" s="22"/>
      <c r="C73" s="5" t="s">
        <v>291</v>
      </c>
      <c r="D73" s="17" t="s">
        <v>179</v>
      </c>
      <c r="E73" s="17" t="s">
        <v>250</v>
      </c>
      <c r="F73" s="17" t="s">
        <v>170</v>
      </c>
      <c r="G73" s="3">
        <f>G$22</f>
        <v>185</v>
      </c>
      <c r="H73" s="3">
        <f t="shared" si="1"/>
        <v>1850</v>
      </c>
    </row>
    <row r="74" ht="20" customHeight="1" spans="1:8">
      <c r="A74" s="22"/>
      <c r="B74" s="22"/>
      <c r="C74" s="5" t="s">
        <v>292</v>
      </c>
      <c r="D74" s="17" t="s">
        <v>179</v>
      </c>
      <c r="E74" s="17" t="s">
        <v>324</v>
      </c>
      <c r="F74" s="17" t="s">
        <v>170</v>
      </c>
      <c r="G74" s="3">
        <f>G$23</f>
        <v>10</v>
      </c>
      <c r="H74" s="3">
        <f t="shared" si="1"/>
        <v>600</v>
      </c>
    </row>
    <row r="75" ht="20" customHeight="1" spans="1:8">
      <c r="A75" s="17" t="s">
        <v>329</v>
      </c>
      <c r="B75" s="17" t="s">
        <v>506</v>
      </c>
      <c r="C75" s="5" t="s">
        <v>280</v>
      </c>
      <c r="D75" s="17" t="s">
        <v>174</v>
      </c>
      <c r="E75" s="17" t="s">
        <v>84</v>
      </c>
      <c r="F75" s="17" t="s">
        <v>170</v>
      </c>
      <c r="G75" s="3">
        <f>G$16</f>
        <v>6000</v>
      </c>
      <c r="H75" s="3">
        <f t="shared" si="1"/>
        <v>42000</v>
      </c>
    </row>
    <row r="76" ht="20" customHeight="1" spans="1:8">
      <c r="A76" s="22"/>
      <c r="B76" s="22"/>
      <c r="C76" s="5" t="s">
        <v>280</v>
      </c>
      <c r="D76" s="17" t="s">
        <v>174</v>
      </c>
      <c r="E76" s="17" t="s">
        <v>80</v>
      </c>
      <c r="F76" s="17" t="s">
        <v>281</v>
      </c>
      <c r="G76" s="3">
        <f>G$16</f>
        <v>6000</v>
      </c>
      <c r="H76" s="3">
        <f t="shared" si="1"/>
        <v>30000</v>
      </c>
    </row>
    <row r="77" ht="20" customHeight="1" spans="1:8">
      <c r="A77" s="22"/>
      <c r="B77" s="22"/>
      <c r="C77" s="5" t="s">
        <v>282</v>
      </c>
      <c r="D77" s="17" t="s">
        <v>15</v>
      </c>
      <c r="E77" s="17" t="s">
        <v>351</v>
      </c>
      <c r="F77" s="17" t="s">
        <v>281</v>
      </c>
      <c r="G77" s="3">
        <f>G$18</f>
        <v>35</v>
      </c>
      <c r="H77" s="3">
        <f t="shared" si="1"/>
        <v>5250</v>
      </c>
    </row>
    <row r="78" ht="20" customHeight="1" spans="1:8">
      <c r="A78" s="22"/>
      <c r="B78" s="22"/>
      <c r="C78" s="5" t="s">
        <v>278</v>
      </c>
      <c r="D78" s="17" t="s">
        <v>182</v>
      </c>
      <c r="E78" s="17" t="s">
        <v>317</v>
      </c>
      <c r="F78" s="17" t="s">
        <v>170</v>
      </c>
      <c r="G78" s="3">
        <f>G$5</f>
        <v>479.84</v>
      </c>
      <c r="H78" s="3">
        <f t="shared" si="1"/>
        <v>34548.48</v>
      </c>
    </row>
    <row r="79" ht="20" customHeight="1" spans="1:8">
      <c r="A79" s="22"/>
      <c r="B79" s="22"/>
      <c r="C79" s="5" t="s">
        <v>311</v>
      </c>
      <c r="D79" s="17" t="s">
        <v>179</v>
      </c>
      <c r="E79" s="17" t="s">
        <v>317</v>
      </c>
      <c r="F79" s="17" t="s">
        <v>170</v>
      </c>
      <c r="G79" s="3">
        <f>G$6</f>
        <v>60</v>
      </c>
      <c r="H79" s="3">
        <f t="shared" si="1"/>
        <v>4320</v>
      </c>
    </row>
    <row r="80" ht="20" customHeight="1" spans="1:8">
      <c r="A80" s="22"/>
      <c r="B80" s="22"/>
      <c r="C80" s="5" t="s">
        <v>290</v>
      </c>
      <c r="D80" s="17" t="s">
        <v>179</v>
      </c>
      <c r="E80" s="17" t="s">
        <v>317</v>
      </c>
      <c r="F80" s="17" t="s">
        <v>170</v>
      </c>
      <c r="G80" s="3">
        <f>G$7</f>
        <v>60</v>
      </c>
      <c r="H80" s="3">
        <f t="shared" si="1"/>
        <v>4320</v>
      </c>
    </row>
    <row r="81" ht="20" customHeight="1" spans="1:8">
      <c r="A81" s="22"/>
      <c r="B81" s="22"/>
      <c r="C81" s="5" t="s">
        <v>291</v>
      </c>
      <c r="D81" s="17" t="s">
        <v>179</v>
      </c>
      <c r="E81" s="17" t="s">
        <v>250</v>
      </c>
      <c r="F81" s="17" t="s">
        <v>170</v>
      </c>
      <c r="G81" s="3">
        <f>G$22</f>
        <v>185</v>
      </c>
      <c r="H81" s="3">
        <f t="shared" si="1"/>
        <v>1850</v>
      </c>
    </row>
    <row r="82" ht="20" customHeight="1" spans="1:8">
      <c r="A82" s="22"/>
      <c r="B82" s="22"/>
      <c r="C82" s="5" t="s">
        <v>292</v>
      </c>
      <c r="D82" s="17" t="s">
        <v>179</v>
      </c>
      <c r="E82" s="17" t="s">
        <v>324</v>
      </c>
      <c r="F82" s="17" t="s">
        <v>170</v>
      </c>
      <c r="G82" s="3">
        <f>G$23</f>
        <v>10</v>
      </c>
      <c r="H82" s="3">
        <f t="shared" si="1"/>
        <v>600</v>
      </c>
    </row>
    <row r="83" ht="20" customHeight="1" spans="1:8">
      <c r="A83" s="17" t="s">
        <v>268</v>
      </c>
      <c r="B83" s="17" t="s">
        <v>507</v>
      </c>
      <c r="C83" s="5" t="s">
        <v>280</v>
      </c>
      <c r="D83" s="17" t="s">
        <v>174</v>
      </c>
      <c r="E83" s="17" t="s">
        <v>84</v>
      </c>
      <c r="F83" s="17" t="s">
        <v>170</v>
      </c>
      <c r="G83" s="3">
        <f>G$16</f>
        <v>6000</v>
      </c>
      <c r="H83" s="3">
        <f t="shared" si="1"/>
        <v>42000</v>
      </c>
    </row>
    <row r="84" ht="20" customHeight="1" spans="1:8">
      <c r="A84" s="17"/>
      <c r="B84" s="17"/>
      <c r="C84" s="5" t="s">
        <v>280</v>
      </c>
      <c r="D84" s="17" t="s">
        <v>174</v>
      </c>
      <c r="E84" s="17" t="s">
        <v>80</v>
      </c>
      <c r="F84" s="17" t="s">
        <v>281</v>
      </c>
      <c r="G84" s="3">
        <f>G$16</f>
        <v>6000</v>
      </c>
      <c r="H84" s="3">
        <f t="shared" si="1"/>
        <v>30000</v>
      </c>
    </row>
    <row r="85" ht="20" customHeight="1" spans="1:8">
      <c r="A85" s="17"/>
      <c r="B85" s="17"/>
      <c r="C85" s="5" t="s">
        <v>282</v>
      </c>
      <c r="D85" s="17" t="s">
        <v>15</v>
      </c>
      <c r="E85" s="17" t="s">
        <v>351</v>
      </c>
      <c r="F85" s="17" t="s">
        <v>281</v>
      </c>
      <c r="G85" s="3">
        <f>G$18</f>
        <v>35</v>
      </c>
      <c r="H85" s="3">
        <f t="shared" si="1"/>
        <v>5250</v>
      </c>
    </row>
    <row r="86" ht="20" customHeight="1" spans="1:8">
      <c r="A86" s="17"/>
      <c r="B86" s="17"/>
      <c r="C86" s="5" t="s">
        <v>278</v>
      </c>
      <c r="D86" s="17" t="s">
        <v>182</v>
      </c>
      <c r="E86" s="17" t="s">
        <v>317</v>
      </c>
      <c r="F86" s="17" t="s">
        <v>170</v>
      </c>
      <c r="G86" s="3">
        <f>G$5</f>
        <v>479.84</v>
      </c>
      <c r="H86" s="3">
        <f t="shared" si="1"/>
        <v>34548.48</v>
      </c>
    </row>
    <row r="87" ht="20" customHeight="1" spans="1:8">
      <c r="A87" s="17"/>
      <c r="B87" s="17"/>
      <c r="C87" s="5" t="s">
        <v>311</v>
      </c>
      <c r="D87" s="17" t="s">
        <v>179</v>
      </c>
      <c r="E87" s="17" t="s">
        <v>317</v>
      </c>
      <c r="F87" s="17" t="s">
        <v>170</v>
      </c>
      <c r="G87" s="3">
        <f>G$6</f>
        <v>60</v>
      </c>
      <c r="H87" s="3">
        <f t="shared" si="1"/>
        <v>4320</v>
      </c>
    </row>
    <row r="88" ht="20" customHeight="1" spans="1:8">
      <c r="A88" s="17"/>
      <c r="B88" s="17"/>
      <c r="C88" s="5" t="s">
        <v>290</v>
      </c>
      <c r="D88" s="17" t="s">
        <v>179</v>
      </c>
      <c r="E88" s="17" t="s">
        <v>317</v>
      </c>
      <c r="F88" s="17" t="s">
        <v>170</v>
      </c>
      <c r="G88" s="3">
        <f>G$7</f>
        <v>60</v>
      </c>
      <c r="H88" s="3">
        <f t="shared" si="1"/>
        <v>4320</v>
      </c>
    </row>
    <row r="89" ht="20" customHeight="1" spans="1:8">
      <c r="A89" s="17"/>
      <c r="B89" s="17"/>
      <c r="C89" s="5" t="s">
        <v>291</v>
      </c>
      <c r="D89" s="17" t="s">
        <v>179</v>
      </c>
      <c r="E89" s="17" t="s">
        <v>250</v>
      </c>
      <c r="F89" s="17" t="s">
        <v>170</v>
      </c>
      <c r="G89" s="3">
        <f>G$22</f>
        <v>185</v>
      </c>
      <c r="H89" s="3">
        <f t="shared" si="1"/>
        <v>1850</v>
      </c>
    </row>
    <row r="90" ht="20" customHeight="1" spans="1:8">
      <c r="A90" s="17"/>
      <c r="B90" s="17"/>
      <c r="C90" s="5" t="s">
        <v>292</v>
      </c>
      <c r="D90" s="17" t="s">
        <v>179</v>
      </c>
      <c r="E90" s="17" t="s">
        <v>324</v>
      </c>
      <c r="F90" s="17" t="s">
        <v>170</v>
      </c>
      <c r="G90" s="3">
        <f>G$23</f>
        <v>10</v>
      </c>
      <c r="H90" s="3">
        <f t="shared" si="1"/>
        <v>600</v>
      </c>
    </row>
    <row r="91" ht="20" customHeight="1" spans="1:8">
      <c r="A91" s="17" t="s">
        <v>255</v>
      </c>
      <c r="B91" s="17" t="s">
        <v>508</v>
      </c>
      <c r="C91" s="5" t="s">
        <v>280</v>
      </c>
      <c r="D91" s="17" t="s">
        <v>174</v>
      </c>
      <c r="E91" s="17" t="s">
        <v>82</v>
      </c>
      <c r="F91" s="17" t="s">
        <v>170</v>
      </c>
      <c r="G91" s="3">
        <f>G$16</f>
        <v>6000</v>
      </c>
      <c r="H91" s="3">
        <f t="shared" si="1"/>
        <v>36000</v>
      </c>
    </row>
    <row r="92" ht="20" customHeight="1" spans="1:8">
      <c r="A92" s="22"/>
      <c r="B92" s="22"/>
      <c r="C92" s="5" t="s">
        <v>280</v>
      </c>
      <c r="D92" s="17" t="s">
        <v>174</v>
      </c>
      <c r="E92" s="17" t="s">
        <v>78</v>
      </c>
      <c r="F92" s="17" t="s">
        <v>281</v>
      </c>
      <c r="G92" s="3">
        <f>G$16</f>
        <v>6000</v>
      </c>
      <c r="H92" s="3">
        <f t="shared" si="1"/>
        <v>24000</v>
      </c>
    </row>
    <row r="93" ht="20" customHeight="1" spans="1:8">
      <c r="A93" s="22"/>
      <c r="B93" s="22"/>
      <c r="C93" s="5" t="s">
        <v>282</v>
      </c>
      <c r="D93" s="17" t="s">
        <v>15</v>
      </c>
      <c r="E93" s="17" t="s">
        <v>295</v>
      </c>
      <c r="F93" s="17" t="s">
        <v>281</v>
      </c>
      <c r="G93" s="3">
        <f>G$18</f>
        <v>35</v>
      </c>
      <c r="H93" s="3">
        <f t="shared" si="1"/>
        <v>4200</v>
      </c>
    </row>
    <row r="94" ht="20" customHeight="1" spans="1:8">
      <c r="A94" s="22"/>
      <c r="B94" s="22"/>
      <c r="C94" s="5" t="s">
        <v>278</v>
      </c>
      <c r="D94" s="17" t="s">
        <v>182</v>
      </c>
      <c r="E94" s="17" t="s">
        <v>305</v>
      </c>
      <c r="F94" s="17" t="s">
        <v>170</v>
      </c>
      <c r="G94" s="3">
        <f>G$5</f>
        <v>479.84</v>
      </c>
      <c r="H94" s="3">
        <f t="shared" si="1"/>
        <v>26871.04</v>
      </c>
    </row>
    <row r="95" ht="20" customHeight="1" spans="1:8">
      <c r="A95" s="22"/>
      <c r="B95" s="22"/>
      <c r="C95" s="5" t="s">
        <v>311</v>
      </c>
      <c r="D95" s="17" t="s">
        <v>179</v>
      </c>
      <c r="E95" s="17" t="s">
        <v>305</v>
      </c>
      <c r="F95" s="17" t="s">
        <v>170</v>
      </c>
      <c r="G95" s="3">
        <f>G$6</f>
        <v>60</v>
      </c>
      <c r="H95" s="3">
        <f t="shared" si="1"/>
        <v>3360</v>
      </c>
    </row>
    <row r="96" ht="20" customHeight="1" spans="1:8">
      <c r="A96" s="22"/>
      <c r="B96" s="22"/>
      <c r="C96" s="5" t="s">
        <v>290</v>
      </c>
      <c r="D96" s="17" t="s">
        <v>179</v>
      </c>
      <c r="E96" s="17" t="s">
        <v>305</v>
      </c>
      <c r="F96" s="17" t="s">
        <v>170</v>
      </c>
      <c r="G96" s="3">
        <f>G$7</f>
        <v>60</v>
      </c>
      <c r="H96" s="3">
        <f t="shared" si="1"/>
        <v>3360</v>
      </c>
    </row>
    <row r="97" ht="20" customHeight="1" spans="1:8">
      <c r="A97" s="22"/>
      <c r="B97" s="22"/>
      <c r="C97" s="5" t="s">
        <v>291</v>
      </c>
      <c r="D97" s="17" t="s">
        <v>179</v>
      </c>
      <c r="E97" s="17" t="s">
        <v>185</v>
      </c>
      <c r="F97" s="17" t="s">
        <v>170</v>
      </c>
      <c r="G97" s="3">
        <f>G$22</f>
        <v>185</v>
      </c>
      <c r="H97" s="3">
        <f t="shared" si="1"/>
        <v>1480</v>
      </c>
    </row>
    <row r="98" ht="20" customHeight="1" spans="1:8">
      <c r="A98" s="22"/>
      <c r="B98" s="22"/>
      <c r="C98" s="5" t="s">
        <v>292</v>
      </c>
      <c r="D98" s="17" t="s">
        <v>179</v>
      </c>
      <c r="E98" s="17" t="s">
        <v>306</v>
      </c>
      <c r="F98" s="17" t="s">
        <v>170</v>
      </c>
      <c r="G98" s="3">
        <f>G$23</f>
        <v>10</v>
      </c>
      <c r="H98" s="3">
        <f t="shared" si="1"/>
        <v>480</v>
      </c>
    </row>
    <row r="99" ht="20" customHeight="1" spans="1:8">
      <c r="A99" s="17" t="s">
        <v>333</v>
      </c>
      <c r="B99" s="17" t="s">
        <v>509</v>
      </c>
      <c r="C99" s="5" t="s">
        <v>280</v>
      </c>
      <c r="D99" s="17" t="s">
        <v>174</v>
      </c>
      <c r="E99" s="17" t="s">
        <v>74</v>
      </c>
      <c r="F99" s="17" t="s">
        <v>170</v>
      </c>
      <c r="G99" s="3">
        <f>G$16</f>
        <v>6000</v>
      </c>
      <c r="H99" s="3">
        <f t="shared" si="1"/>
        <v>12000</v>
      </c>
    </row>
    <row r="100" ht="20" customHeight="1" spans="1:8">
      <c r="A100" s="22"/>
      <c r="B100" s="22"/>
      <c r="C100" s="5" t="s">
        <v>280</v>
      </c>
      <c r="D100" s="17" t="s">
        <v>174</v>
      </c>
      <c r="E100" s="17" t="s">
        <v>74</v>
      </c>
      <c r="F100" s="17" t="s">
        <v>281</v>
      </c>
      <c r="G100" s="3">
        <f>G$16</f>
        <v>6000</v>
      </c>
      <c r="H100" s="3">
        <f t="shared" si="1"/>
        <v>12000</v>
      </c>
    </row>
    <row r="101" ht="20" customHeight="1" spans="1:8">
      <c r="A101" s="22"/>
      <c r="B101" s="22"/>
      <c r="C101" s="5" t="s">
        <v>282</v>
      </c>
      <c r="D101" s="17" t="s">
        <v>15</v>
      </c>
      <c r="E101" s="17" t="s">
        <v>324</v>
      </c>
      <c r="F101" s="17" t="s">
        <v>281</v>
      </c>
      <c r="G101" s="3">
        <f>G$18</f>
        <v>35</v>
      </c>
      <c r="H101" s="3">
        <f t="shared" si="1"/>
        <v>2100</v>
      </c>
    </row>
    <row r="102" ht="20" customHeight="1" spans="1:8">
      <c r="A102" s="22"/>
      <c r="B102" s="22"/>
      <c r="C102" s="5" t="s">
        <v>288</v>
      </c>
      <c r="D102" s="17" t="s">
        <v>182</v>
      </c>
      <c r="E102" s="17" t="s">
        <v>246</v>
      </c>
      <c r="F102" s="17" t="s">
        <v>170</v>
      </c>
      <c r="G102" s="3">
        <f>G$5</f>
        <v>479.84</v>
      </c>
      <c r="H102" s="3">
        <f t="shared" si="1"/>
        <v>11516.16</v>
      </c>
    </row>
    <row r="103" ht="20" customHeight="1" spans="1:8">
      <c r="A103" s="22"/>
      <c r="B103" s="22"/>
      <c r="C103" s="5" t="s">
        <v>311</v>
      </c>
      <c r="D103" s="17" t="s">
        <v>179</v>
      </c>
      <c r="E103" s="17" t="s">
        <v>246</v>
      </c>
      <c r="F103" s="17" t="s">
        <v>170</v>
      </c>
      <c r="G103" s="3">
        <f>G$6</f>
        <v>60</v>
      </c>
      <c r="H103" s="3">
        <f t="shared" si="1"/>
        <v>1440</v>
      </c>
    </row>
    <row r="104" ht="20" customHeight="1" spans="1:8">
      <c r="A104" s="22"/>
      <c r="B104" s="22"/>
      <c r="C104" s="5" t="s">
        <v>290</v>
      </c>
      <c r="D104" s="17" t="s">
        <v>179</v>
      </c>
      <c r="E104" s="17" t="s">
        <v>246</v>
      </c>
      <c r="F104" s="17" t="s">
        <v>170</v>
      </c>
      <c r="G104" s="3">
        <f>G$7</f>
        <v>60</v>
      </c>
      <c r="H104" s="3">
        <f t="shared" si="1"/>
        <v>1440</v>
      </c>
    </row>
    <row r="105" ht="20" customHeight="1" spans="1:8">
      <c r="A105" s="22"/>
      <c r="B105" s="22"/>
      <c r="C105" s="5" t="s">
        <v>291</v>
      </c>
      <c r="D105" s="17" t="s">
        <v>179</v>
      </c>
      <c r="E105" s="17" t="s">
        <v>78</v>
      </c>
      <c r="F105" s="17" t="s">
        <v>170</v>
      </c>
      <c r="G105" s="3">
        <f>G$22</f>
        <v>185</v>
      </c>
      <c r="H105" s="3">
        <f t="shared" si="1"/>
        <v>740</v>
      </c>
    </row>
    <row r="106" ht="20" customHeight="1" spans="1:8">
      <c r="A106" s="22"/>
      <c r="B106" s="22"/>
      <c r="C106" s="5" t="s">
        <v>292</v>
      </c>
      <c r="D106" s="17" t="s">
        <v>179</v>
      </c>
      <c r="E106" s="17" t="s">
        <v>246</v>
      </c>
      <c r="F106" s="17" t="s">
        <v>170</v>
      </c>
      <c r="G106" s="3">
        <f>G$23</f>
        <v>10</v>
      </c>
      <c r="H106" s="3">
        <f t="shared" si="1"/>
        <v>240</v>
      </c>
    </row>
    <row r="107" ht="20" customHeight="1" spans="1:8">
      <c r="A107" s="17" t="s">
        <v>194</v>
      </c>
      <c r="B107" s="17" t="s">
        <v>510</v>
      </c>
      <c r="C107" s="5" t="s">
        <v>280</v>
      </c>
      <c r="D107" s="17" t="s">
        <v>174</v>
      </c>
      <c r="E107" s="17" t="s">
        <v>250</v>
      </c>
      <c r="F107" s="17" t="s">
        <v>170</v>
      </c>
      <c r="G107" s="3">
        <f>G$16</f>
        <v>6000</v>
      </c>
      <c r="H107" s="3">
        <f t="shared" si="1"/>
        <v>60000</v>
      </c>
    </row>
    <row r="108" ht="20" customHeight="1" spans="1:8">
      <c r="A108" s="22"/>
      <c r="B108" s="22"/>
      <c r="C108" s="5" t="s">
        <v>280</v>
      </c>
      <c r="D108" s="17" t="s">
        <v>174</v>
      </c>
      <c r="E108" s="17" t="s">
        <v>80</v>
      </c>
      <c r="F108" s="17" t="s">
        <v>281</v>
      </c>
      <c r="G108" s="3">
        <f>G$16</f>
        <v>6000</v>
      </c>
      <c r="H108" s="3">
        <f t="shared" si="1"/>
        <v>30000</v>
      </c>
    </row>
    <row r="109" ht="20" customHeight="1" spans="1:8">
      <c r="A109" s="22"/>
      <c r="B109" s="22"/>
      <c r="C109" s="5" t="s">
        <v>282</v>
      </c>
      <c r="D109" s="17" t="s">
        <v>15</v>
      </c>
      <c r="E109" s="17" t="s">
        <v>351</v>
      </c>
      <c r="F109" s="17" t="s">
        <v>281</v>
      </c>
      <c r="G109" s="3">
        <f>G$18</f>
        <v>35</v>
      </c>
      <c r="H109" s="3">
        <f t="shared" si="1"/>
        <v>5250</v>
      </c>
    </row>
    <row r="110" ht="20" customHeight="1" spans="1:8">
      <c r="A110" s="22"/>
      <c r="B110" s="22"/>
      <c r="C110" s="5" t="s">
        <v>278</v>
      </c>
      <c r="D110" s="17" t="s">
        <v>182</v>
      </c>
      <c r="E110" s="17" t="s">
        <v>511</v>
      </c>
      <c r="F110" s="17" t="s">
        <v>170</v>
      </c>
      <c r="G110" s="3">
        <f>G$5</f>
        <v>479.84</v>
      </c>
      <c r="H110" s="3">
        <f t="shared" si="1"/>
        <v>31189.6</v>
      </c>
    </row>
    <row r="111" ht="20" customHeight="1" spans="1:8">
      <c r="A111" s="22"/>
      <c r="B111" s="22"/>
      <c r="C111" s="5" t="s">
        <v>311</v>
      </c>
      <c r="D111" s="17" t="s">
        <v>179</v>
      </c>
      <c r="E111" s="17" t="s">
        <v>511</v>
      </c>
      <c r="F111" s="17" t="s">
        <v>170</v>
      </c>
      <c r="G111" s="3">
        <f>G$6</f>
        <v>60</v>
      </c>
      <c r="H111" s="3">
        <f t="shared" si="1"/>
        <v>3900</v>
      </c>
    </row>
    <row r="112" ht="20" customHeight="1" spans="1:8">
      <c r="A112" s="22"/>
      <c r="B112" s="22"/>
      <c r="C112" s="5" t="s">
        <v>290</v>
      </c>
      <c r="D112" s="17" t="s">
        <v>179</v>
      </c>
      <c r="E112" s="17" t="s">
        <v>511</v>
      </c>
      <c r="F112" s="17" t="s">
        <v>170</v>
      </c>
      <c r="G112" s="3">
        <f>G$7</f>
        <v>60</v>
      </c>
      <c r="H112" s="3">
        <f t="shared" si="1"/>
        <v>3900</v>
      </c>
    </row>
    <row r="113" ht="20" customHeight="1" spans="1:8">
      <c r="A113" s="22"/>
      <c r="B113" s="22"/>
      <c r="C113" s="5" t="s">
        <v>291</v>
      </c>
      <c r="D113" s="17" t="s">
        <v>179</v>
      </c>
      <c r="E113" s="17" t="s">
        <v>250</v>
      </c>
      <c r="F113" s="17" t="s">
        <v>170</v>
      </c>
      <c r="G113" s="3">
        <f>G$22</f>
        <v>185</v>
      </c>
      <c r="H113" s="3">
        <f t="shared" si="1"/>
        <v>1850</v>
      </c>
    </row>
    <row r="114" ht="20" customHeight="1" spans="1:8">
      <c r="A114" s="22"/>
      <c r="B114" s="22"/>
      <c r="C114" s="5" t="s">
        <v>292</v>
      </c>
      <c r="D114" s="17" t="s">
        <v>179</v>
      </c>
      <c r="E114" s="17" t="s">
        <v>324</v>
      </c>
      <c r="F114" s="17" t="s">
        <v>170</v>
      </c>
      <c r="G114" s="3">
        <f>G$23</f>
        <v>10</v>
      </c>
      <c r="H114" s="3">
        <f t="shared" si="1"/>
        <v>600</v>
      </c>
    </row>
    <row r="115" ht="20" customHeight="1" spans="1:8">
      <c r="A115" s="17" t="s">
        <v>204</v>
      </c>
      <c r="B115" s="17" t="s">
        <v>512</v>
      </c>
      <c r="C115" s="5" t="s">
        <v>280</v>
      </c>
      <c r="D115" s="17" t="s">
        <v>174</v>
      </c>
      <c r="E115" s="17" t="s">
        <v>250</v>
      </c>
      <c r="F115" s="17" t="s">
        <v>170</v>
      </c>
      <c r="G115" s="3">
        <f>G$16</f>
        <v>6000</v>
      </c>
      <c r="H115" s="3">
        <f t="shared" si="1"/>
        <v>60000</v>
      </c>
    </row>
    <row r="116" ht="20" customHeight="1" spans="1:8">
      <c r="A116" s="22"/>
      <c r="B116" s="22"/>
      <c r="C116" s="5" t="s">
        <v>278</v>
      </c>
      <c r="D116" s="17" t="s">
        <v>182</v>
      </c>
      <c r="E116" s="17" t="s">
        <v>324</v>
      </c>
      <c r="F116" s="17" t="s">
        <v>170</v>
      </c>
      <c r="G116" s="3">
        <f>G$5</f>
        <v>479.84</v>
      </c>
      <c r="H116" s="3">
        <f t="shared" si="1"/>
        <v>28790.4</v>
      </c>
    </row>
    <row r="117" ht="20" customHeight="1" spans="1:8">
      <c r="A117" s="22"/>
      <c r="B117" s="22"/>
      <c r="C117" s="5" t="s">
        <v>311</v>
      </c>
      <c r="D117" s="17" t="s">
        <v>179</v>
      </c>
      <c r="E117" s="17" t="s">
        <v>324</v>
      </c>
      <c r="F117" s="17" t="s">
        <v>170</v>
      </c>
      <c r="G117" s="3">
        <f>G$6</f>
        <v>60</v>
      </c>
      <c r="H117" s="3">
        <f t="shared" si="1"/>
        <v>3600</v>
      </c>
    </row>
    <row r="118" ht="20" customHeight="1" spans="1:8">
      <c r="A118" s="22"/>
      <c r="B118" s="22"/>
      <c r="C118" s="5" t="s">
        <v>290</v>
      </c>
      <c r="D118" s="17" t="s">
        <v>179</v>
      </c>
      <c r="E118" s="17" t="s">
        <v>324</v>
      </c>
      <c r="F118" s="17" t="s">
        <v>170</v>
      </c>
      <c r="G118" s="3">
        <f>G$7</f>
        <v>60</v>
      </c>
      <c r="H118" s="3">
        <f t="shared" si="1"/>
        <v>3600</v>
      </c>
    </row>
    <row r="119" ht="20" customHeight="1" spans="1:8">
      <c r="A119" s="22"/>
      <c r="B119" s="22"/>
      <c r="C119" s="5" t="s">
        <v>291</v>
      </c>
      <c r="D119" s="17" t="s">
        <v>179</v>
      </c>
      <c r="E119" s="17" t="s">
        <v>250</v>
      </c>
      <c r="F119" s="17" t="s">
        <v>170</v>
      </c>
      <c r="G119" s="3">
        <f>G$22</f>
        <v>185</v>
      </c>
      <c r="H119" s="3">
        <f t="shared" si="1"/>
        <v>1850</v>
      </c>
    </row>
    <row r="120" ht="20" customHeight="1" spans="1:8">
      <c r="A120" s="22"/>
      <c r="B120" s="22"/>
      <c r="C120" s="5" t="s">
        <v>292</v>
      </c>
      <c r="D120" s="17" t="s">
        <v>179</v>
      </c>
      <c r="E120" s="17" t="s">
        <v>324</v>
      </c>
      <c r="F120" s="17" t="s">
        <v>170</v>
      </c>
      <c r="G120" s="3">
        <f>G$23</f>
        <v>10</v>
      </c>
      <c r="H120" s="3">
        <f t="shared" si="1"/>
        <v>600</v>
      </c>
    </row>
    <row r="121" ht="20" customHeight="1" spans="1:8">
      <c r="A121" s="17" t="s">
        <v>341</v>
      </c>
      <c r="B121" s="17" t="s">
        <v>513</v>
      </c>
      <c r="C121" s="5" t="s">
        <v>280</v>
      </c>
      <c r="D121" s="17" t="s">
        <v>174</v>
      </c>
      <c r="E121" s="17" t="s">
        <v>80</v>
      </c>
      <c r="F121" s="17" t="s">
        <v>170</v>
      </c>
      <c r="G121" s="3">
        <f>G$16</f>
        <v>6000</v>
      </c>
      <c r="H121" s="3">
        <f t="shared" si="1"/>
        <v>30000</v>
      </c>
    </row>
    <row r="122" ht="20" customHeight="1" spans="1:8">
      <c r="A122" s="17"/>
      <c r="B122" s="17"/>
      <c r="C122" s="5" t="s">
        <v>280</v>
      </c>
      <c r="D122" s="17" t="s">
        <v>174</v>
      </c>
      <c r="E122" s="17" t="s">
        <v>250</v>
      </c>
      <c r="F122" s="17" t="s">
        <v>281</v>
      </c>
      <c r="G122" s="3">
        <f>G$16</f>
        <v>6000</v>
      </c>
      <c r="H122" s="3">
        <f t="shared" si="1"/>
        <v>60000</v>
      </c>
    </row>
    <row r="123" ht="20" customHeight="1" spans="1:8">
      <c r="A123" s="17"/>
      <c r="B123" s="17"/>
      <c r="C123" s="5" t="s">
        <v>282</v>
      </c>
      <c r="D123" s="17" t="s">
        <v>15</v>
      </c>
      <c r="E123" s="17" t="s">
        <v>287</v>
      </c>
      <c r="F123" s="17" t="s">
        <v>281</v>
      </c>
      <c r="G123" s="3">
        <f>G$18</f>
        <v>35</v>
      </c>
      <c r="H123" s="3">
        <f t="shared" si="1"/>
        <v>10500</v>
      </c>
    </row>
    <row r="124" ht="20" customHeight="1" spans="1:8">
      <c r="A124" s="17"/>
      <c r="B124" s="17"/>
      <c r="C124" s="5" t="s">
        <v>278</v>
      </c>
      <c r="D124" s="17" t="s">
        <v>182</v>
      </c>
      <c r="E124" s="17" t="s">
        <v>370</v>
      </c>
      <c r="F124" s="17" t="s">
        <v>170</v>
      </c>
      <c r="G124" s="3">
        <f>G$5</f>
        <v>479.84</v>
      </c>
      <c r="H124" s="3">
        <f t="shared" si="1"/>
        <v>43185.6</v>
      </c>
    </row>
    <row r="125" ht="20" customHeight="1" spans="1:8">
      <c r="A125" s="17"/>
      <c r="B125" s="17"/>
      <c r="C125" s="5" t="s">
        <v>311</v>
      </c>
      <c r="D125" s="17" t="s">
        <v>179</v>
      </c>
      <c r="E125" s="17" t="s">
        <v>370</v>
      </c>
      <c r="F125" s="17" t="s">
        <v>170</v>
      </c>
      <c r="G125" s="3">
        <f>G$6</f>
        <v>60</v>
      </c>
      <c r="H125" s="3">
        <f t="shared" si="1"/>
        <v>5400</v>
      </c>
    </row>
    <row r="126" ht="20" customHeight="1" spans="1:8">
      <c r="A126" s="17"/>
      <c r="B126" s="17"/>
      <c r="C126" s="5" t="s">
        <v>290</v>
      </c>
      <c r="D126" s="17" t="s">
        <v>179</v>
      </c>
      <c r="E126" s="17" t="s">
        <v>370</v>
      </c>
      <c r="F126" s="17" t="s">
        <v>170</v>
      </c>
      <c r="G126" s="3">
        <f>G$7</f>
        <v>60</v>
      </c>
      <c r="H126" s="3">
        <f t="shared" si="1"/>
        <v>5400</v>
      </c>
    </row>
    <row r="127" ht="20" customHeight="1" spans="1:8">
      <c r="A127" s="17"/>
      <c r="B127" s="17"/>
      <c r="C127" s="5" t="s">
        <v>291</v>
      </c>
      <c r="D127" s="17" t="s">
        <v>179</v>
      </c>
      <c r="E127" s="17" t="s">
        <v>255</v>
      </c>
      <c r="F127" s="17" t="s">
        <v>170</v>
      </c>
      <c r="G127" s="3">
        <f>G$22</f>
        <v>185</v>
      </c>
      <c r="H127" s="3">
        <f t="shared" si="1"/>
        <v>2775</v>
      </c>
    </row>
    <row r="128" ht="20" customHeight="1" spans="1:8">
      <c r="A128" s="17"/>
      <c r="B128" s="17"/>
      <c r="C128" s="5" t="s">
        <v>292</v>
      </c>
      <c r="D128" s="17" t="s">
        <v>179</v>
      </c>
      <c r="E128" s="17" t="s">
        <v>370</v>
      </c>
      <c r="F128" s="17" t="s">
        <v>170</v>
      </c>
      <c r="G128" s="3">
        <f>G$23</f>
        <v>10</v>
      </c>
      <c r="H128" s="3">
        <f t="shared" si="1"/>
        <v>900</v>
      </c>
    </row>
    <row r="129" ht="20" customHeight="1" spans="1:8">
      <c r="A129" s="17" t="s">
        <v>344</v>
      </c>
      <c r="B129" s="17" t="s">
        <v>514</v>
      </c>
      <c r="C129" s="5" t="s">
        <v>280</v>
      </c>
      <c r="D129" s="17" t="s">
        <v>174</v>
      </c>
      <c r="E129" s="17" t="s">
        <v>268</v>
      </c>
      <c r="F129" s="17" t="s">
        <v>170</v>
      </c>
      <c r="G129" s="3">
        <f>G$16</f>
        <v>6000</v>
      </c>
      <c r="H129" s="3">
        <f t="shared" si="1"/>
        <v>84000</v>
      </c>
    </row>
    <row r="130" ht="20" customHeight="1" spans="1:8">
      <c r="A130" s="22"/>
      <c r="B130" s="22"/>
      <c r="C130" s="5" t="s">
        <v>280</v>
      </c>
      <c r="D130" s="17" t="s">
        <v>174</v>
      </c>
      <c r="E130" s="17" t="s">
        <v>84</v>
      </c>
      <c r="F130" s="17" t="s">
        <v>281</v>
      </c>
      <c r="G130" s="3">
        <f>G$16</f>
        <v>6000</v>
      </c>
      <c r="H130" s="3">
        <f t="shared" si="1"/>
        <v>42000</v>
      </c>
    </row>
    <row r="131" ht="20" customHeight="1" spans="1:8">
      <c r="A131" s="22"/>
      <c r="B131" s="22"/>
      <c r="C131" s="5" t="s">
        <v>282</v>
      </c>
      <c r="D131" s="17" t="s">
        <v>15</v>
      </c>
      <c r="E131" s="17" t="s">
        <v>515</v>
      </c>
      <c r="F131" s="17" t="s">
        <v>281</v>
      </c>
      <c r="G131" s="3">
        <f>G$18</f>
        <v>35</v>
      </c>
      <c r="H131" s="3">
        <f t="shared" si="1"/>
        <v>7350</v>
      </c>
    </row>
    <row r="132" ht="20" customHeight="1" spans="1:8">
      <c r="A132" s="22"/>
      <c r="B132" s="22"/>
      <c r="C132" s="5" t="s">
        <v>278</v>
      </c>
      <c r="D132" s="17" t="s">
        <v>182</v>
      </c>
      <c r="E132" s="17" t="s">
        <v>516</v>
      </c>
      <c r="F132" s="17" t="s">
        <v>170</v>
      </c>
      <c r="G132" s="3">
        <f>G$5</f>
        <v>479.84</v>
      </c>
      <c r="H132" s="3">
        <f t="shared" si="1"/>
        <v>60459.84</v>
      </c>
    </row>
    <row r="133" ht="20" customHeight="1" spans="1:8">
      <c r="A133" s="22"/>
      <c r="B133" s="22"/>
      <c r="C133" s="5" t="s">
        <v>311</v>
      </c>
      <c r="D133" s="17" t="s">
        <v>179</v>
      </c>
      <c r="E133" s="17" t="s">
        <v>516</v>
      </c>
      <c r="F133" s="17" t="s">
        <v>170</v>
      </c>
      <c r="G133" s="3">
        <f>G$6</f>
        <v>60</v>
      </c>
      <c r="H133" s="3">
        <f t="shared" ref="H133:H196" si="2">G133*E133</f>
        <v>7560</v>
      </c>
    </row>
    <row r="134" ht="20" customHeight="1" spans="1:8">
      <c r="A134" s="22"/>
      <c r="B134" s="22"/>
      <c r="C134" s="5" t="s">
        <v>290</v>
      </c>
      <c r="D134" s="17" t="s">
        <v>179</v>
      </c>
      <c r="E134" s="17" t="s">
        <v>516</v>
      </c>
      <c r="F134" s="17" t="s">
        <v>170</v>
      </c>
      <c r="G134" s="3">
        <f>G$7</f>
        <v>60</v>
      </c>
      <c r="H134" s="3">
        <f t="shared" si="2"/>
        <v>7560</v>
      </c>
    </row>
    <row r="135" ht="20" customHeight="1" spans="1:8">
      <c r="A135" s="22"/>
      <c r="B135" s="22"/>
      <c r="C135" s="5" t="s">
        <v>291</v>
      </c>
      <c r="D135" s="17" t="s">
        <v>179</v>
      </c>
      <c r="E135" s="17" t="s">
        <v>208</v>
      </c>
      <c r="F135" s="17" t="s">
        <v>170</v>
      </c>
      <c r="G135" s="3">
        <f>G$22</f>
        <v>185</v>
      </c>
      <c r="H135" s="3">
        <f t="shared" si="2"/>
        <v>3885</v>
      </c>
    </row>
    <row r="136" ht="20" customHeight="1" spans="1:8">
      <c r="A136" s="22"/>
      <c r="B136" s="22"/>
      <c r="C136" s="5" t="s">
        <v>292</v>
      </c>
      <c r="D136" s="17" t="s">
        <v>179</v>
      </c>
      <c r="E136" s="17" t="s">
        <v>516</v>
      </c>
      <c r="F136" s="17" t="s">
        <v>170</v>
      </c>
      <c r="G136" s="3">
        <f>G$23</f>
        <v>10</v>
      </c>
      <c r="H136" s="3">
        <f t="shared" si="2"/>
        <v>1260</v>
      </c>
    </row>
    <row r="137" ht="20" customHeight="1" spans="1:8">
      <c r="A137" s="17" t="s">
        <v>208</v>
      </c>
      <c r="B137" s="17" t="s">
        <v>517</v>
      </c>
      <c r="C137" s="5" t="s">
        <v>280</v>
      </c>
      <c r="D137" s="17" t="s">
        <v>174</v>
      </c>
      <c r="E137" s="17" t="s">
        <v>82</v>
      </c>
      <c r="F137" s="17" t="s">
        <v>170</v>
      </c>
      <c r="G137" s="3">
        <f>G$16</f>
        <v>6000</v>
      </c>
      <c r="H137" s="3">
        <f t="shared" si="2"/>
        <v>36000</v>
      </c>
    </row>
    <row r="138" ht="20" customHeight="1" spans="1:8">
      <c r="A138" s="22"/>
      <c r="B138" s="22"/>
      <c r="C138" s="5" t="s">
        <v>280</v>
      </c>
      <c r="D138" s="17" t="s">
        <v>174</v>
      </c>
      <c r="E138" s="17" t="s">
        <v>313</v>
      </c>
      <c r="F138" s="17" t="s">
        <v>281</v>
      </c>
      <c r="G138" s="3">
        <f>G$16</f>
        <v>6000</v>
      </c>
      <c r="H138" s="3">
        <f t="shared" si="2"/>
        <v>72000</v>
      </c>
    </row>
    <row r="139" ht="20" customHeight="1" spans="1:8">
      <c r="A139" s="22"/>
      <c r="B139" s="22"/>
      <c r="C139" s="5" t="s">
        <v>282</v>
      </c>
      <c r="D139" s="17" t="s">
        <v>15</v>
      </c>
      <c r="E139" s="17" t="s">
        <v>518</v>
      </c>
      <c r="F139" s="17" t="s">
        <v>281</v>
      </c>
      <c r="G139" s="3">
        <f>G$18</f>
        <v>35</v>
      </c>
      <c r="H139" s="3">
        <f t="shared" si="2"/>
        <v>12600</v>
      </c>
    </row>
    <row r="140" ht="20" customHeight="1" spans="1:8">
      <c r="A140" s="22"/>
      <c r="B140" s="22"/>
      <c r="C140" s="5" t="s">
        <v>278</v>
      </c>
      <c r="D140" s="17" t="s">
        <v>182</v>
      </c>
      <c r="E140" s="17" t="s">
        <v>327</v>
      </c>
      <c r="F140" s="17" t="s">
        <v>170</v>
      </c>
      <c r="G140" s="3">
        <f>G$5</f>
        <v>479.84</v>
      </c>
      <c r="H140" s="3">
        <f t="shared" si="2"/>
        <v>51822.72</v>
      </c>
    </row>
    <row r="141" ht="20" customHeight="1" spans="1:8">
      <c r="A141" s="22"/>
      <c r="B141" s="22"/>
      <c r="C141" s="5" t="s">
        <v>311</v>
      </c>
      <c r="D141" s="17" t="s">
        <v>179</v>
      </c>
      <c r="E141" s="17" t="s">
        <v>327</v>
      </c>
      <c r="F141" s="17" t="s">
        <v>170</v>
      </c>
      <c r="G141" s="3">
        <f>G$6</f>
        <v>60</v>
      </c>
      <c r="H141" s="3">
        <f t="shared" si="2"/>
        <v>6480</v>
      </c>
    </row>
    <row r="142" ht="20" customHeight="1" spans="1:8">
      <c r="A142" s="22"/>
      <c r="B142" s="22"/>
      <c r="C142" s="5" t="s">
        <v>290</v>
      </c>
      <c r="D142" s="17" t="s">
        <v>179</v>
      </c>
      <c r="E142" s="17" t="s">
        <v>327</v>
      </c>
      <c r="F142" s="17" t="s">
        <v>170</v>
      </c>
      <c r="G142" s="3">
        <f>G$7</f>
        <v>60</v>
      </c>
      <c r="H142" s="3">
        <f t="shared" si="2"/>
        <v>6480</v>
      </c>
    </row>
    <row r="143" ht="20" customHeight="1" spans="1:8">
      <c r="A143" s="22"/>
      <c r="B143" s="22"/>
      <c r="C143" s="5" t="s">
        <v>291</v>
      </c>
      <c r="D143" s="17" t="s">
        <v>179</v>
      </c>
      <c r="E143" s="17" t="s">
        <v>204</v>
      </c>
      <c r="F143" s="17" t="s">
        <v>170</v>
      </c>
      <c r="G143" s="3">
        <f>G$22</f>
        <v>185</v>
      </c>
      <c r="H143" s="3">
        <f t="shared" si="2"/>
        <v>3330</v>
      </c>
    </row>
    <row r="144" ht="20" customHeight="1" spans="1:8">
      <c r="A144" s="22"/>
      <c r="B144" s="22"/>
      <c r="C144" s="5" t="s">
        <v>292</v>
      </c>
      <c r="D144" s="17" t="s">
        <v>179</v>
      </c>
      <c r="E144" s="17" t="s">
        <v>327</v>
      </c>
      <c r="F144" s="17" t="s">
        <v>170</v>
      </c>
      <c r="G144" s="3">
        <f>G$23</f>
        <v>10</v>
      </c>
      <c r="H144" s="3">
        <f t="shared" si="2"/>
        <v>1080</v>
      </c>
    </row>
    <row r="145" ht="20" customHeight="1" spans="1:8">
      <c r="A145" s="17" t="s">
        <v>222</v>
      </c>
      <c r="B145" s="17" t="s">
        <v>519</v>
      </c>
      <c r="C145" s="5" t="s">
        <v>280</v>
      </c>
      <c r="D145" s="17" t="s">
        <v>174</v>
      </c>
      <c r="E145" s="17" t="s">
        <v>268</v>
      </c>
      <c r="F145" s="17" t="s">
        <v>170</v>
      </c>
      <c r="G145" s="3">
        <f>G$16</f>
        <v>6000</v>
      </c>
      <c r="H145" s="3">
        <f t="shared" si="2"/>
        <v>84000</v>
      </c>
    </row>
    <row r="146" ht="20" customHeight="1" spans="1:8">
      <c r="A146" s="22"/>
      <c r="B146" s="22"/>
      <c r="C146" s="5" t="s">
        <v>280</v>
      </c>
      <c r="D146" s="17" t="s">
        <v>174</v>
      </c>
      <c r="E146" s="17" t="s">
        <v>84</v>
      </c>
      <c r="F146" s="17" t="s">
        <v>281</v>
      </c>
      <c r="G146" s="3">
        <f>G$16</f>
        <v>6000</v>
      </c>
      <c r="H146" s="3">
        <f t="shared" si="2"/>
        <v>42000</v>
      </c>
    </row>
    <row r="147" ht="20" customHeight="1" spans="1:8">
      <c r="A147" s="22"/>
      <c r="B147" s="22"/>
      <c r="C147" s="5" t="s">
        <v>282</v>
      </c>
      <c r="D147" s="17" t="s">
        <v>15</v>
      </c>
      <c r="E147" s="17" t="s">
        <v>515</v>
      </c>
      <c r="F147" s="17" t="s">
        <v>281</v>
      </c>
      <c r="G147" s="3">
        <f>G$18</f>
        <v>35</v>
      </c>
      <c r="H147" s="3">
        <f t="shared" si="2"/>
        <v>7350</v>
      </c>
    </row>
    <row r="148" ht="20" customHeight="1" spans="1:8">
      <c r="A148" s="22"/>
      <c r="B148" s="22"/>
      <c r="C148" s="5" t="s">
        <v>288</v>
      </c>
      <c r="D148" s="17" t="s">
        <v>182</v>
      </c>
      <c r="E148" s="17" t="s">
        <v>516</v>
      </c>
      <c r="F148" s="17" t="s">
        <v>170</v>
      </c>
      <c r="G148" s="3">
        <f>G$5</f>
        <v>479.84</v>
      </c>
      <c r="H148" s="3">
        <f t="shared" si="2"/>
        <v>60459.84</v>
      </c>
    </row>
    <row r="149" ht="20" customHeight="1" spans="1:8">
      <c r="A149" s="22"/>
      <c r="B149" s="22"/>
      <c r="C149" s="5" t="s">
        <v>311</v>
      </c>
      <c r="D149" s="17" t="s">
        <v>179</v>
      </c>
      <c r="E149" s="17" t="s">
        <v>516</v>
      </c>
      <c r="F149" s="17" t="s">
        <v>170</v>
      </c>
      <c r="G149" s="3">
        <f>G$6</f>
        <v>60</v>
      </c>
      <c r="H149" s="3">
        <f t="shared" si="2"/>
        <v>7560</v>
      </c>
    </row>
    <row r="150" ht="20" customHeight="1" spans="1:8">
      <c r="A150" s="22"/>
      <c r="B150" s="22"/>
      <c r="C150" s="5" t="s">
        <v>290</v>
      </c>
      <c r="D150" s="17" t="s">
        <v>179</v>
      </c>
      <c r="E150" s="17" t="s">
        <v>516</v>
      </c>
      <c r="F150" s="17" t="s">
        <v>170</v>
      </c>
      <c r="G150" s="3">
        <f>G$7</f>
        <v>60</v>
      </c>
      <c r="H150" s="3">
        <f t="shared" si="2"/>
        <v>7560</v>
      </c>
    </row>
    <row r="151" ht="20" customHeight="1" spans="1:8">
      <c r="A151" s="22"/>
      <c r="B151" s="22"/>
      <c r="C151" s="5" t="s">
        <v>291</v>
      </c>
      <c r="D151" s="17" t="s">
        <v>179</v>
      </c>
      <c r="E151" s="17" t="s">
        <v>208</v>
      </c>
      <c r="F151" s="17" t="s">
        <v>170</v>
      </c>
      <c r="G151" s="3">
        <f>G$22</f>
        <v>185</v>
      </c>
      <c r="H151" s="3">
        <f t="shared" si="2"/>
        <v>3885</v>
      </c>
    </row>
    <row r="152" ht="20" customHeight="1" spans="1:8">
      <c r="A152" s="22"/>
      <c r="B152" s="22"/>
      <c r="C152" s="5" t="s">
        <v>292</v>
      </c>
      <c r="D152" s="17" t="s">
        <v>179</v>
      </c>
      <c r="E152" s="17" t="s">
        <v>516</v>
      </c>
      <c r="F152" s="17" t="s">
        <v>170</v>
      </c>
      <c r="G152" s="3">
        <f>G$23</f>
        <v>10</v>
      </c>
      <c r="H152" s="3">
        <f t="shared" si="2"/>
        <v>1260</v>
      </c>
    </row>
    <row r="153" ht="20" customHeight="1" spans="1:8">
      <c r="A153" s="17" t="s">
        <v>229</v>
      </c>
      <c r="B153" s="17" t="s">
        <v>514</v>
      </c>
      <c r="C153" s="5" t="s">
        <v>280</v>
      </c>
      <c r="D153" s="17" t="s">
        <v>174</v>
      </c>
      <c r="E153" s="17" t="s">
        <v>268</v>
      </c>
      <c r="F153" s="17" t="s">
        <v>170</v>
      </c>
      <c r="G153" s="3">
        <f>G$16</f>
        <v>6000</v>
      </c>
      <c r="H153" s="3">
        <f t="shared" si="2"/>
        <v>84000</v>
      </c>
    </row>
    <row r="154" ht="20" customHeight="1" spans="1:8">
      <c r="A154" s="22"/>
      <c r="B154" s="22"/>
      <c r="C154" s="5" t="s">
        <v>280</v>
      </c>
      <c r="D154" s="17" t="s">
        <v>174</v>
      </c>
      <c r="E154" s="17" t="s">
        <v>84</v>
      </c>
      <c r="F154" s="17" t="s">
        <v>281</v>
      </c>
      <c r="G154" s="3">
        <f>G$16</f>
        <v>6000</v>
      </c>
      <c r="H154" s="3">
        <f t="shared" si="2"/>
        <v>42000</v>
      </c>
    </row>
    <row r="155" ht="20" customHeight="1" spans="1:8">
      <c r="A155" s="22"/>
      <c r="B155" s="22"/>
      <c r="C155" s="5" t="s">
        <v>282</v>
      </c>
      <c r="D155" s="17" t="s">
        <v>15</v>
      </c>
      <c r="E155" s="17" t="s">
        <v>515</v>
      </c>
      <c r="F155" s="17" t="s">
        <v>281</v>
      </c>
      <c r="G155" s="3">
        <f>G$18</f>
        <v>35</v>
      </c>
      <c r="H155" s="3">
        <f t="shared" si="2"/>
        <v>7350</v>
      </c>
    </row>
    <row r="156" ht="20" customHeight="1" spans="1:8">
      <c r="A156" s="22"/>
      <c r="B156" s="22"/>
      <c r="C156" s="5" t="s">
        <v>278</v>
      </c>
      <c r="D156" s="17" t="s">
        <v>182</v>
      </c>
      <c r="E156" s="17" t="s">
        <v>516</v>
      </c>
      <c r="F156" s="17" t="s">
        <v>170</v>
      </c>
      <c r="G156" s="3">
        <f>G$5</f>
        <v>479.84</v>
      </c>
      <c r="H156" s="3">
        <f t="shared" si="2"/>
        <v>60459.84</v>
      </c>
    </row>
    <row r="157" ht="20" customHeight="1" spans="1:8">
      <c r="A157" s="22"/>
      <c r="B157" s="22"/>
      <c r="C157" s="5" t="s">
        <v>311</v>
      </c>
      <c r="D157" s="17" t="s">
        <v>179</v>
      </c>
      <c r="E157" s="17" t="s">
        <v>516</v>
      </c>
      <c r="F157" s="17" t="s">
        <v>170</v>
      </c>
      <c r="G157" s="3">
        <f>G$6</f>
        <v>60</v>
      </c>
      <c r="H157" s="3">
        <f t="shared" si="2"/>
        <v>7560</v>
      </c>
    </row>
    <row r="158" ht="20" customHeight="1" spans="1:8">
      <c r="A158" s="22"/>
      <c r="B158" s="22"/>
      <c r="C158" s="5" t="s">
        <v>290</v>
      </c>
      <c r="D158" s="17" t="s">
        <v>179</v>
      </c>
      <c r="E158" s="17" t="s">
        <v>516</v>
      </c>
      <c r="F158" s="17" t="s">
        <v>170</v>
      </c>
      <c r="G158" s="3">
        <f>G$7</f>
        <v>60</v>
      </c>
      <c r="H158" s="3">
        <f t="shared" si="2"/>
        <v>7560</v>
      </c>
    </row>
    <row r="159" ht="20" customHeight="1" spans="1:8">
      <c r="A159" s="22"/>
      <c r="B159" s="22"/>
      <c r="C159" s="5" t="s">
        <v>291</v>
      </c>
      <c r="D159" s="17" t="s">
        <v>179</v>
      </c>
      <c r="E159" s="17" t="s">
        <v>208</v>
      </c>
      <c r="F159" s="17" t="s">
        <v>170</v>
      </c>
      <c r="G159" s="3">
        <f>G$22</f>
        <v>185</v>
      </c>
      <c r="H159" s="3">
        <f t="shared" si="2"/>
        <v>3885</v>
      </c>
    </row>
    <row r="160" ht="20" customHeight="1" spans="1:8">
      <c r="A160" s="22"/>
      <c r="B160" s="22"/>
      <c r="C160" s="5" t="s">
        <v>292</v>
      </c>
      <c r="D160" s="17" t="s">
        <v>179</v>
      </c>
      <c r="E160" s="17" t="s">
        <v>516</v>
      </c>
      <c r="F160" s="17" t="s">
        <v>170</v>
      </c>
      <c r="G160" s="3">
        <f>G$23</f>
        <v>10</v>
      </c>
      <c r="H160" s="3">
        <f t="shared" si="2"/>
        <v>1260</v>
      </c>
    </row>
    <row r="161" ht="20" customHeight="1" spans="1:8">
      <c r="A161" s="17" t="s">
        <v>246</v>
      </c>
      <c r="B161" s="17" t="s">
        <v>520</v>
      </c>
      <c r="C161" s="5" t="s">
        <v>358</v>
      </c>
      <c r="D161" s="17" t="s">
        <v>15</v>
      </c>
      <c r="E161" s="17" t="s">
        <v>169</v>
      </c>
      <c r="F161" s="17" t="s">
        <v>170</v>
      </c>
      <c r="G161" s="3">
        <f>G$4</f>
        <v>85</v>
      </c>
      <c r="H161" s="3">
        <f t="shared" si="2"/>
        <v>2550</v>
      </c>
    </row>
    <row r="162" ht="20" customHeight="1" spans="1:8">
      <c r="A162" s="22"/>
      <c r="B162" s="22"/>
      <c r="C162" s="5" t="s">
        <v>278</v>
      </c>
      <c r="D162" s="17" t="s">
        <v>182</v>
      </c>
      <c r="E162" s="17" t="s">
        <v>264</v>
      </c>
      <c r="F162" s="17" t="s">
        <v>170</v>
      </c>
      <c r="G162" s="3">
        <f>G$5</f>
        <v>479.84</v>
      </c>
      <c r="H162" s="3">
        <f t="shared" si="2"/>
        <v>17274.24</v>
      </c>
    </row>
    <row r="163" ht="20" customHeight="1" spans="1:8">
      <c r="A163" s="22"/>
      <c r="B163" s="22"/>
      <c r="C163" s="5" t="s">
        <v>311</v>
      </c>
      <c r="D163" s="17" t="s">
        <v>179</v>
      </c>
      <c r="E163" s="17" t="s">
        <v>264</v>
      </c>
      <c r="F163" s="17" t="s">
        <v>170</v>
      </c>
      <c r="G163" s="3">
        <f>G$6</f>
        <v>60</v>
      </c>
      <c r="H163" s="3">
        <f t="shared" si="2"/>
        <v>2160</v>
      </c>
    </row>
    <row r="164" ht="20" customHeight="1" spans="1:8">
      <c r="A164" s="22"/>
      <c r="B164" s="22"/>
      <c r="C164" s="5" t="s">
        <v>290</v>
      </c>
      <c r="D164" s="17" t="s">
        <v>179</v>
      </c>
      <c r="E164" s="17" t="s">
        <v>264</v>
      </c>
      <c r="F164" s="17" t="s">
        <v>170</v>
      </c>
      <c r="G164" s="3">
        <f>G$7</f>
        <v>60</v>
      </c>
      <c r="H164" s="3">
        <f t="shared" si="2"/>
        <v>2160</v>
      </c>
    </row>
    <row r="165" ht="20" customHeight="1" spans="1:8">
      <c r="A165" s="17" t="s">
        <v>232</v>
      </c>
      <c r="B165" s="17" t="s">
        <v>521</v>
      </c>
      <c r="C165" s="5" t="s">
        <v>358</v>
      </c>
      <c r="D165" s="17" t="s">
        <v>15</v>
      </c>
      <c r="E165" s="17" t="s">
        <v>466</v>
      </c>
      <c r="F165" s="17" t="s">
        <v>170</v>
      </c>
      <c r="G165" s="3">
        <f>G$4</f>
        <v>85</v>
      </c>
      <c r="H165" s="3">
        <f t="shared" si="2"/>
        <v>4250</v>
      </c>
    </row>
    <row r="166" ht="20" customHeight="1" spans="1:8">
      <c r="A166" s="22"/>
      <c r="B166" s="22"/>
      <c r="C166" s="5" t="s">
        <v>278</v>
      </c>
      <c r="D166" s="17" t="s">
        <v>182</v>
      </c>
      <c r="E166" s="17" t="s">
        <v>324</v>
      </c>
      <c r="F166" s="17" t="s">
        <v>170</v>
      </c>
      <c r="G166" s="3">
        <f>G$5</f>
        <v>479.84</v>
      </c>
      <c r="H166" s="3">
        <f t="shared" si="2"/>
        <v>28790.4</v>
      </c>
    </row>
    <row r="167" ht="20" customHeight="1" spans="1:8">
      <c r="A167" s="22"/>
      <c r="B167" s="22"/>
      <c r="C167" s="5" t="s">
        <v>311</v>
      </c>
      <c r="D167" s="17" t="s">
        <v>179</v>
      </c>
      <c r="E167" s="17" t="s">
        <v>324</v>
      </c>
      <c r="F167" s="17" t="s">
        <v>170</v>
      </c>
      <c r="G167" s="3">
        <f>G$6</f>
        <v>60</v>
      </c>
      <c r="H167" s="3">
        <f t="shared" si="2"/>
        <v>3600</v>
      </c>
    </row>
    <row r="168" ht="20" customHeight="1" spans="1:8">
      <c r="A168" s="22"/>
      <c r="B168" s="22"/>
      <c r="C168" s="5" t="s">
        <v>290</v>
      </c>
      <c r="D168" s="17" t="s">
        <v>179</v>
      </c>
      <c r="E168" s="17" t="s">
        <v>324</v>
      </c>
      <c r="F168" s="17" t="s">
        <v>170</v>
      </c>
      <c r="G168" s="3">
        <f>G$7</f>
        <v>60</v>
      </c>
      <c r="H168" s="3">
        <f t="shared" si="2"/>
        <v>3600</v>
      </c>
    </row>
    <row r="169" ht="20" customHeight="1" spans="1:8">
      <c r="A169" s="17" t="s">
        <v>221</v>
      </c>
      <c r="B169" s="17" t="s">
        <v>522</v>
      </c>
      <c r="C169" s="5" t="s">
        <v>358</v>
      </c>
      <c r="D169" s="17" t="s">
        <v>15</v>
      </c>
      <c r="E169" s="17" t="s">
        <v>324</v>
      </c>
      <c r="F169" s="17" t="s">
        <v>170</v>
      </c>
      <c r="G169" s="3">
        <f>G$4</f>
        <v>85</v>
      </c>
      <c r="H169" s="3">
        <f t="shared" si="2"/>
        <v>5100</v>
      </c>
    </row>
    <row r="170" ht="20" customHeight="1" spans="1:8">
      <c r="A170" s="22"/>
      <c r="B170" s="22"/>
      <c r="C170" s="5" t="s">
        <v>278</v>
      </c>
      <c r="D170" s="17" t="s">
        <v>182</v>
      </c>
      <c r="E170" s="17" t="s">
        <v>317</v>
      </c>
      <c r="F170" s="17" t="s">
        <v>170</v>
      </c>
      <c r="G170" s="3">
        <f>G$5</f>
        <v>479.84</v>
      </c>
      <c r="H170" s="3">
        <f t="shared" si="2"/>
        <v>34548.48</v>
      </c>
    </row>
    <row r="171" ht="20" customHeight="1" spans="1:8">
      <c r="A171" s="22"/>
      <c r="B171" s="22"/>
      <c r="C171" s="5" t="s">
        <v>311</v>
      </c>
      <c r="D171" s="17" t="s">
        <v>179</v>
      </c>
      <c r="E171" s="17" t="s">
        <v>317</v>
      </c>
      <c r="F171" s="17" t="s">
        <v>170</v>
      </c>
      <c r="G171" s="3">
        <f>G$6</f>
        <v>60</v>
      </c>
      <c r="H171" s="3">
        <f t="shared" si="2"/>
        <v>4320</v>
      </c>
    </row>
    <row r="172" ht="20" customHeight="1" spans="1:8">
      <c r="A172" s="22"/>
      <c r="B172" s="22"/>
      <c r="C172" s="5" t="s">
        <v>290</v>
      </c>
      <c r="D172" s="17" t="s">
        <v>179</v>
      </c>
      <c r="E172" s="17" t="s">
        <v>317</v>
      </c>
      <c r="F172" s="17" t="s">
        <v>170</v>
      </c>
      <c r="G172" s="3">
        <f>G$7</f>
        <v>60</v>
      </c>
      <c r="H172" s="3">
        <f t="shared" si="2"/>
        <v>4320</v>
      </c>
    </row>
    <row r="173" ht="20" customHeight="1" spans="1:8">
      <c r="A173" s="17" t="s">
        <v>382</v>
      </c>
      <c r="B173" s="17" t="s">
        <v>523</v>
      </c>
      <c r="C173" s="5" t="s">
        <v>358</v>
      </c>
      <c r="D173" s="17" t="s">
        <v>15</v>
      </c>
      <c r="E173" s="17" t="s">
        <v>297</v>
      </c>
      <c r="F173" s="17" t="s">
        <v>170</v>
      </c>
      <c r="G173" s="3">
        <f>G$4</f>
        <v>85</v>
      </c>
      <c r="H173" s="3">
        <f t="shared" si="2"/>
        <v>3400</v>
      </c>
    </row>
    <row r="174" ht="20" customHeight="1" spans="1:8">
      <c r="A174" s="22"/>
      <c r="B174" s="22"/>
      <c r="C174" s="5" t="s">
        <v>278</v>
      </c>
      <c r="D174" s="17" t="s">
        <v>182</v>
      </c>
      <c r="E174" s="17" t="s">
        <v>306</v>
      </c>
      <c r="F174" s="17" t="s">
        <v>170</v>
      </c>
      <c r="G174" s="3">
        <f>G$5</f>
        <v>479.84</v>
      </c>
      <c r="H174" s="3">
        <f t="shared" si="2"/>
        <v>23032.32</v>
      </c>
    </row>
    <row r="175" ht="20" customHeight="1" spans="1:8">
      <c r="A175" s="22"/>
      <c r="B175" s="22"/>
      <c r="C175" s="5" t="s">
        <v>311</v>
      </c>
      <c r="D175" s="17" t="s">
        <v>179</v>
      </c>
      <c r="E175" s="17" t="s">
        <v>306</v>
      </c>
      <c r="F175" s="17" t="s">
        <v>170</v>
      </c>
      <c r="G175" s="3">
        <f>G$6</f>
        <v>60</v>
      </c>
      <c r="H175" s="3">
        <f t="shared" si="2"/>
        <v>2880</v>
      </c>
    </row>
    <row r="176" ht="20" customHeight="1" spans="1:8">
      <c r="A176" s="22"/>
      <c r="B176" s="22"/>
      <c r="C176" s="5" t="s">
        <v>290</v>
      </c>
      <c r="D176" s="17" t="s">
        <v>179</v>
      </c>
      <c r="E176" s="17" t="s">
        <v>306</v>
      </c>
      <c r="F176" s="17" t="s">
        <v>170</v>
      </c>
      <c r="G176" s="3">
        <f>G$7</f>
        <v>60</v>
      </c>
      <c r="H176" s="3">
        <f t="shared" si="2"/>
        <v>2880</v>
      </c>
    </row>
    <row r="177" ht="20" customHeight="1" spans="1:8">
      <c r="A177" s="17" t="s">
        <v>384</v>
      </c>
      <c r="B177" s="17" t="s">
        <v>524</v>
      </c>
      <c r="C177" s="5" t="s">
        <v>280</v>
      </c>
      <c r="D177" s="17" t="s">
        <v>174</v>
      </c>
      <c r="E177" s="17" t="s">
        <v>250</v>
      </c>
      <c r="F177" s="17" t="s">
        <v>170</v>
      </c>
      <c r="G177" s="3">
        <f>G$16</f>
        <v>6000</v>
      </c>
      <c r="H177" s="3">
        <f t="shared" si="2"/>
        <v>60000</v>
      </c>
    </row>
    <row r="178" ht="20" customHeight="1" spans="1:8">
      <c r="A178" s="22"/>
      <c r="B178" s="22"/>
      <c r="C178" s="5" t="s">
        <v>278</v>
      </c>
      <c r="D178" s="17" t="s">
        <v>182</v>
      </c>
      <c r="E178" s="17" t="s">
        <v>324</v>
      </c>
      <c r="F178" s="17" t="s">
        <v>170</v>
      </c>
      <c r="G178" s="3">
        <f>G$5</f>
        <v>479.84</v>
      </c>
      <c r="H178" s="3">
        <f t="shared" si="2"/>
        <v>28790.4</v>
      </c>
    </row>
    <row r="179" ht="20" customHeight="1" spans="1:8">
      <c r="A179" s="22"/>
      <c r="B179" s="22"/>
      <c r="C179" s="5" t="s">
        <v>311</v>
      </c>
      <c r="D179" s="17" t="s">
        <v>179</v>
      </c>
      <c r="E179" s="17" t="s">
        <v>324</v>
      </c>
      <c r="F179" s="17" t="s">
        <v>170</v>
      </c>
      <c r="G179" s="3">
        <f>G$6</f>
        <v>60</v>
      </c>
      <c r="H179" s="3">
        <f t="shared" si="2"/>
        <v>3600</v>
      </c>
    </row>
    <row r="180" ht="20" customHeight="1" spans="1:8">
      <c r="A180" s="22"/>
      <c r="B180" s="22"/>
      <c r="C180" s="5" t="s">
        <v>290</v>
      </c>
      <c r="D180" s="17" t="s">
        <v>179</v>
      </c>
      <c r="E180" s="17" t="s">
        <v>324</v>
      </c>
      <c r="F180" s="17" t="s">
        <v>170</v>
      </c>
      <c r="G180" s="3">
        <f>G$7</f>
        <v>60</v>
      </c>
      <c r="H180" s="3">
        <f t="shared" si="2"/>
        <v>3600</v>
      </c>
    </row>
    <row r="181" ht="20" customHeight="1" spans="1:8">
      <c r="A181" s="22"/>
      <c r="B181" s="22"/>
      <c r="C181" s="5" t="s">
        <v>291</v>
      </c>
      <c r="D181" s="17" t="s">
        <v>179</v>
      </c>
      <c r="E181" s="17" t="s">
        <v>250</v>
      </c>
      <c r="F181" s="17" t="s">
        <v>170</v>
      </c>
      <c r="G181" s="3">
        <f>G$22</f>
        <v>185</v>
      </c>
      <c r="H181" s="3">
        <f t="shared" si="2"/>
        <v>1850</v>
      </c>
    </row>
    <row r="182" ht="20" customHeight="1" spans="1:8">
      <c r="A182" s="22"/>
      <c r="B182" s="22"/>
      <c r="C182" s="5" t="s">
        <v>292</v>
      </c>
      <c r="D182" s="17" t="s">
        <v>179</v>
      </c>
      <c r="E182" s="17" t="s">
        <v>324</v>
      </c>
      <c r="F182" s="17" t="s">
        <v>170</v>
      </c>
      <c r="G182" s="3">
        <f>G$23</f>
        <v>10</v>
      </c>
      <c r="H182" s="3">
        <f t="shared" si="2"/>
        <v>600</v>
      </c>
    </row>
    <row r="183" ht="20" customHeight="1" spans="1:8">
      <c r="A183" s="17" t="s">
        <v>386</v>
      </c>
      <c r="B183" s="17" t="s">
        <v>525</v>
      </c>
      <c r="C183" s="5" t="s">
        <v>280</v>
      </c>
      <c r="D183" s="17" t="s">
        <v>174</v>
      </c>
      <c r="E183" s="17" t="s">
        <v>166</v>
      </c>
      <c r="F183" s="17" t="s">
        <v>170</v>
      </c>
      <c r="G183" s="3">
        <f>G$16</f>
        <v>6000</v>
      </c>
      <c r="H183" s="3">
        <f t="shared" si="2"/>
        <v>6000</v>
      </c>
    </row>
    <row r="184" ht="20" customHeight="1" spans="1:8">
      <c r="A184" s="22"/>
      <c r="B184" s="22"/>
      <c r="C184" s="5" t="s">
        <v>278</v>
      </c>
      <c r="D184" s="17" t="s">
        <v>182</v>
      </c>
      <c r="E184" s="17" t="s">
        <v>84</v>
      </c>
      <c r="F184" s="17" t="s">
        <v>170</v>
      </c>
      <c r="G184" s="3">
        <f>G$5</f>
        <v>479.84</v>
      </c>
      <c r="H184" s="3">
        <f t="shared" si="2"/>
        <v>3358.88</v>
      </c>
    </row>
    <row r="185" ht="20" customHeight="1" spans="1:8">
      <c r="A185" s="22"/>
      <c r="B185" s="22"/>
      <c r="C185" s="5" t="s">
        <v>311</v>
      </c>
      <c r="D185" s="17" t="s">
        <v>179</v>
      </c>
      <c r="E185" s="17" t="s">
        <v>84</v>
      </c>
      <c r="F185" s="17" t="s">
        <v>170</v>
      </c>
      <c r="G185" s="3">
        <f>G$6</f>
        <v>60</v>
      </c>
      <c r="H185" s="3">
        <f t="shared" si="2"/>
        <v>420</v>
      </c>
    </row>
    <row r="186" ht="20" customHeight="1" spans="1:8">
      <c r="A186" s="22"/>
      <c r="B186" s="22"/>
      <c r="C186" s="5" t="s">
        <v>290</v>
      </c>
      <c r="D186" s="17" t="s">
        <v>179</v>
      </c>
      <c r="E186" s="17" t="s">
        <v>84</v>
      </c>
      <c r="F186" s="17" t="s">
        <v>170</v>
      </c>
      <c r="G186" s="3">
        <f>G$7</f>
        <v>60</v>
      </c>
      <c r="H186" s="3">
        <f t="shared" si="2"/>
        <v>420</v>
      </c>
    </row>
    <row r="187" ht="20" customHeight="1" spans="1:8">
      <c r="A187" s="22"/>
      <c r="B187" s="22"/>
      <c r="C187" s="5" t="s">
        <v>291</v>
      </c>
      <c r="D187" s="17" t="s">
        <v>179</v>
      </c>
      <c r="E187" s="17" t="s">
        <v>166</v>
      </c>
      <c r="F187" s="17" t="s">
        <v>170</v>
      </c>
      <c r="G187" s="3">
        <f>G$22</f>
        <v>185</v>
      </c>
      <c r="H187" s="3">
        <f t="shared" si="2"/>
        <v>185</v>
      </c>
    </row>
    <row r="188" ht="20" customHeight="1" spans="1:8">
      <c r="A188" s="22"/>
      <c r="B188" s="22"/>
      <c r="C188" s="5" t="s">
        <v>292</v>
      </c>
      <c r="D188" s="17" t="s">
        <v>179</v>
      </c>
      <c r="E188" s="17" t="s">
        <v>84</v>
      </c>
      <c r="F188" s="17" t="s">
        <v>170</v>
      </c>
      <c r="G188" s="3">
        <f>G$23</f>
        <v>10</v>
      </c>
      <c r="H188" s="3">
        <f t="shared" si="2"/>
        <v>70</v>
      </c>
    </row>
    <row r="189" ht="20" customHeight="1" spans="1:8">
      <c r="A189" s="17" t="s">
        <v>169</v>
      </c>
      <c r="B189" s="17" t="s">
        <v>526</v>
      </c>
      <c r="C189" s="5" t="s">
        <v>280</v>
      </c>
      <c r="D189" s="17" t="s">
        <v>174</v>
      </c>
      <c r="E189" s="17" t="s">
        <v>80</v>
      </c>
      <c r="F189" s="17" t="s">
        <v>170</v>
      </c>
      <c r="G189" s="3">
        <f>G$16</f>
        <v>6000</v>
      </c>
      <c r="H189" s="3">
        <f t="shared" si="2"/>
        <v>30000</v>
      </c>
    </row>
    <row r="190" ht="20" customHeight="1" spans="1:8">
      <c r="A190" s="22"/>
      <c r="B190" s="22"/>
      <c r="C190" s="5" t="s">
        <v>282</v>
      </c>
      <c r="D190" s="17" t="s">
        <v>15</v>
      </c>
      <c r="E190" s="17" t="s">
        <v>527</v>
      </c>
      <c r="F190" s="17" t="s">
        <v>170</v>
      </c>
      <c r="G190" s="3">
        <f>G$18</f>
        <v>35</v>
      </c>
      <c r="H190" s="3">
        <f t="shared" si="2"/>
        <v>26950</v>
      </c>
    </row>
    <row r="191" ht="20" customHeight="1" spans="1:8">
      <c r="A191" s="22"/>
      <c r="B191" s="22"/>
      <c r="C191" s="5" t="s">
        <v>278</v>
      </c>
      <c r="D191" s="17" t="s">
        <v>182</v>
      </c>
      <c r="E191" s="17" t="s">
        <v>239</v>
      </c>
      <c r="F191" s="17" t="s">
        <v>170</v>
      </c>
      <c r="G191" s="3">
        <f>G$5</f>
        <v>479.84</v>
      </c>
      <c r="H191" s="3">
        <f t="shared" si="2"/>
        <v>24471.84</v>
      </c>
    </row>
    <row r="192" ht="20" customHeight="1" spans="1:8">
      <c r="A192" s="22"/>
      <c r="B192" s="22"/>
      <c r="C192" s="5" t="s">
        <v>311</v>
      </c>
      <c r="D192" s="17" t="s">
        <v>179</v>
      </c>
      <c r="E192" s="17" t="s">
        <v>239</v>
      </c>
      <c r="F192" s="17" t="s">
        <v>170</v>
      </c>
      <c r="G192" s="3">
        <f>G$6</f>
        <v>60</v>
      </c>
      <c r="H192" s="3">
        <f t="shared" si="2"/>
        <v>3060</v>
      </c>
    </row>
    <row r="193" ht="20" customHeight="1" spans="1:8">
      <c r="A193" s="22"/>
      <c r="B193" s="22"/>
      <c r="C193" s="5" t="s">
        <v>290</v>
      </c>
      <c r="D193" s="17" t="s">
        <v>179</v>
      </c>
      <c r="E193" s="17" t="s">
        <v>239</v>
      </c>
      <c r="F193" s="17" t="s">
        <v>170</v>
      </c>
      <c r="G193" s="3">
        <f>G$7</f>
        <v>60</v>
      </c>
      <c r="H193" s="3">
        <f t="shared" si="2"/>
        <v>3060</v>
      </c>
    </row>
    <row r="194" ht="20" customHeight="1" spans="1:8">
      <c r="A194" s="22"/>
      <c r="B194" s="22"/>
      <c r="C194" s="5" t="s">
        <v>291</v>
      </c>
      <c r="D194" s="17" t="s">
        <v>179</v>
      </c>
      <c r="E194" s="17" t="s">
        <v>80</v>
      </c>
      <c r="F194" s="17" t="s">
        <v>170</v>
      </c>
      <c r="G194" s="3">
        <f>G$22</f>
        <v>185</v>
      </c>
      <c r="H194" s="3">
        <f t="shared" si="2"/>
        <v>925</v>
      </c>
    </row>
    <row r="195" ht="20" customHeight="1" spans="1:8">
      <c r="A195" s="22"/>
      <c r="B195" s="22"/>
      <c r="C195" s="5" t="s">
        <v>292</v>
      </c>
      <c r="D195" s="17" t="s">
        <v>179</v>
      </c>
      <c r="E195" s="17" t="s">
        <v>239</v>
      </c>
      <c r="F195" s="17" t="s">
        <v>170</v>
      </c>
      <c r="G195" s="3">
        <f>G$23</f>
        <v>10</v>
      </c>
      <c r="H195" s="3">
        <f t="shared" si="2"/>
        <v>510</v>
      </c>
    </row>
    <row r="196" ht="20" customHeight="1" spans="1:8">
      <c r="A196" s="17" t="s">
        <v>389</v>
      </c>
      <c r="B196" s="17" t="s">
        <v>528</v>
      </c>
      <c r="C196" s="5" t="s">
        <v>280</v>
      </c>
      <c r="D196" s="17" t="s">
        <v>174</v>
      </c>
      <c r="E196" s="17" t="s">
        <v>80</v>
      </c>
      <c r="F196" s="17" t="s">
        <v>170</v>
      </c>
      <c r="G196" s="3">
        <f>G$16</f>
        <v>6000</v>
      </c>
      <c r="H196" s="3">
        <f t="shared" si="2"/>
        <v>30000</v>
      </c>
    </row>
    <row r="197" ht="20" customHeight="1" spans="1:8">
      <c r="A197" s="22"/>
      <c r="B197" s="22"/>
      <c r="C197" s="5" t="s">
        <v>282</v>
      </c>
      <c r="D197" s="17" t="s">
        <v>15</v>
      </c>
      <c r="E197" s="17" t="s">
        <v>455</v>
      </c>
      <c r="F197" s="17" t="s">
        <v>170</v>
      </c>
      <c r="G197" s="3">
        <f>G$18</f>
        <v>35</v>
      </c>
      <c r="H197" s="3">
        <f t="shared" ref="H197:H226" si="3">G197*E197</f>
        <v>27300</v>
      </c>
    </row>
    <row r="198" ht="20" customHeight="1" spans="1:8">
      <c r="A198" s="22"/>
      <c r="B198" s="22"/>
      <c r="C198" s="5" t="s">
        <v>278</v>
      </c>
      <c r="D198" s="17" t="s">
        <v>182</v>
      </c>
      <c r="E198" s="17" t="s">
        <v>471</v>
      </c>
      <c r="F198" s="17" t="s">
        <v>170</v>
      </c>
      <c r="G198" s="3">
        <f>G$5</f>
        <v>479.84</v>
      </c>
      <c r="H198" s="3">
        <f t="shared" si="3"/>
        <v>24951.68</v>
      </c>
    </row>
    <row r="199" ht="20" customHeight="1" spans="1:8">
      <c r="A199" s="22"/>
      <c r="B199" s="22"/>
      <c r="C199" s="5" t="s">
        <v>311</v>
      </c>
      <c r="D199" s="17" t="s">
        <v>179</v>
      </c>
      <c r="E199" s="17" t="s">
        <v>471</v>
      </c>
      <c r="F199" s="17" t="s">
        <v>170</v>
      </c>
      <c r="G199" s="3">
        <f>G$6</f>
        <v>60</v>
      </c>
      <c r="H199" s="3">
        <f t="shared" si="3"/>
        <v>3120</v>
      </c>
    </row>
    <row r="200" ht="20" customHeight="1" spans="1:8">
      <c r="A200" s="22"/>
      <c r="B200" s="22"/>
      <c r="C200" s="5" t="s">
        <v>290</v>
      </c>
      <c r="D200" s="17" t="s">
        <v>179</v>
      </c>
      <c r="E200" s="17" t="s">
        <v>471</v>
      </c>
      <c r="F200" s="17" t="s">
        <v>170</v>
      </c>
      <c r="G200" s="3">
        <f>G$7</f>
        <v>60</v>
      </c>
      <c r="H200" s="3">
        <f t="shared" si="3"/>
        <v>3120</v>
      </c>
    </row>
    <row r="201" ht="20" customHeight="1" spans="1:8">
      <c r="A201" s="22"/>
      <c r="B201" s="22"/>
      <c r="C201" s="5" t="s">
        <v>291</v>
      </c>
      <c r="D201" s="17" t="s">
        <v>179</v>
      </c>
      <c r="E201" s="17" t="s">
        <v>80</v>
      </c>
      <c r="F201" s="17" t="s">
        <v>170</v>
      </c>
      <c r="G201" s="3">
        <f>G$22</f>
        <v>185</v>
      </c>
      <c r="H201" s="3">
        <f t="shared" si="3"/>
        <v>925</v>
      </c>
    </row>
    <row r="202" ht="20" customHeight="1" spans="1:8">
      <c r="A202" s="22"/>
      <c r="B202" s="22"/>
      <c r="C202" s="5" t="s">
        <v>292</v>
      </c>
      <c r="D202" s="17" t="s">
        <v>179</v>
      </c>
      <c r="E202" s="17" t="s">
        <v>471</v>
      </c>
      <c r="F202" s="17" t="s">
        <v>170</v>
      </c>
      <c r="G202" s="3">
        <f>G$23</f>
        <v>10</v>
      </c>
      <c r="H202" s="3">
        <f t="shared" si="3"/>
        <v>520</v>
      </c>
    </row>
    <row r="203" ht="20" customHeight="1" spans="1:8">
      <c r="A203" s="17" t="s">
        <v>230</v>
      </c>
      <c r="B203" s="17" t="s">
        <v>529</v>
      </c>
      <c r="C203" s="5" t="s">
        <v>280</v>
      </c>
      <c r="D203" s="17" t="s">
        <v>174</v>
      </c>
      <c r="E203" s="17" t="s">
        <v>82</v>
      </c>
      <c r="F203" s="17" t="s">
        <v>170</v>
      </c>
      <c r="G203" s="3">
        <f>G$16</f>
        <v>6000</v>
      </c>
      <c r="H203" s="3">
        <f t="shared" si="3"/>
        <v>36000</v>
      </c>
    </row>
    <row r="204" ht="20" customHeight="1" spans="1:8">
      <c r="A204" s="17"/>
      <c r="B204" s="17"/>
      <c r="C204" s="5" t="s">
        <v>280</v>
      </c>
      <c r="D204" s="17" t="s">
        <v>174</v>
      </c>
      <c r="E204" s="17" t="s">
        <v>82</v>
      </c>
      <c r="F204" s="17" t="s">
        <v>281</v>
      </c>
      <c r="G204" s="3">
        <f>G$16</f>
        <v>6000</v>
      </c>
      <c r="H204" s="3">
        <f t="shared" si="3"/>
        <v>36000</v>
      </c>
    </row>
    <row r="205" ht="20" customHeight="1" spans="1:8">
      <c r="A205" s="17"/>
      <c r="B205" s="17"/>
      <c r="C205" s="5" t="s">
        <v>282</v>
      </c>
      <c r="D205" s="17" t="s">
        <v>15</v>
      </c>
      <c r="E205" s="17" t="s">
        <v>355</v>
      </c>
      <c r="F205" s="17" t="s">
        <v>281</v>
      </c>
      <c r="G205" s="3">
        <f>G$18</f>
        <v>35</v>
      </c>
      <c r="H205" s="3">
        <f t="shared" si="3"/>
        <v>6300</v>
      </c>
    </row>
    <row r="206" ht="20" customHeight="1" spans="1:8">
      <c r="A206" s="17"/>
      <c r="B206" s="17"/>
      <c r="C206" s="5" t="s">
        <v>278</v>
      </c>
      <c r="D206" s="17" t="s">
        <v>182</v>
      </c>
      <c r="E206" s="17" t="s">
        <v>317</v>
      </c>
      <c r="F206" s="17" t="s">
        <v>170</v>
      </c>
      <c r="G206" s="3">
        <f>G$5</f>
        <v>479.84</v>
      </c>
      <c r="H206" s="3">
        <f t="shared" si="3"/>
        <v>34548.48</v>
      </c>
    </row>
    <row r="207" ht="20" customHeight="1" spans="1:8">
      <c r="A207" s="17"/>
      <c r="B207" s="17"/>
      <c r="C207" s="5" t="s">
        <v>311</v>
      </c>
      <c r="D207" s="17" t="s">
        <v>179</v>
      </c>
      <c r="E207" s="17" t="s">
        <v>317</v>
      </c>
      <c r="F207" s="17" t="s">
        <v>170</v>
      </c>
      <c r="G207" s="3">
        <f>G$6</f>
        <v>60</v>
      </c>
      <c r="H207" s="3">
        <f t="shared" si="3"/>
        <v>4320</v>
      </c>
    </row>
    <row r="208" ht="20" customHeight="1" spans="1:8">
      <c r="A208" s="17"/>
      <c r="B208" s="17"/>
      <c r="C208" s="5" t="s">
        <v>290</v>
      </c>
      <c r="D208" s="17" t="s">
        <v>179</v>
      </c>
      <c r="E208" s="17" t="s">
        <v>317</v>
      </c>
      <c r="F208" s="17" t="s">
        <v>170</v>
      </c>
      <c r="G208" s="3">
        <f>G$7</f>
        <v>60</v>
      </c>
      <c r="H208" s="3">
        <f t="shared" si="3"/>
        <v>4320</v>
      </c>
    </row>
    <row r="209" ht="20" customHeight="1" spans="1:8">
      <c r="A209" s="17"/>
      <c r="B209" s="17"/>
      <c r="C209" s="5" t="s">
        <v>291</v>
      </c>
      <c r="D209" s="17" t="s">
        <v>179</v>
      </c>
      <c r="E209" s="17" t="s">
        <v>313</v>
      </c>
      <c r="F209" s="17" t="s">
        <v>170</v>
      </c>
      <c r="G209" s="3">
        <f>G$22</f>
        <v>185</v>
      </c>
      <c r="H209" s="3">
        <f t="shared" si="3"/>
        <v>2220</v>
      </c>
    </row>
    <row r="210" ht="20" customHeight="1" spans="1:8">
      <c r="A210" s="17"/>
      <c r="B210" s="17"/>
      <c r="C210" s="5" t="s">
        <v>292</v>
      </c>
      <c r="D210" s="17" t="s">
        <v>179</v>
      </c>
      <c r="E210" s="17" t="s">
        <v>317</v>
      </c>
      <c r="F210" s="17" t="s">
        <v>170</v>
      </c>
      <c r="G210" s="3">
        <f>G$23</f>
        <v>10</v>
      </c>
      <c r="H210" s="3">
        <f t="shared" si="3"/>
        <v>720</v>
      </c>
    </row>
    <row r="211" ht="20" customHeight="1" spans="1:8">
      <c r="A211" s="17" t="s">
        <v>392</v>
      </c>
      <c r="B211" s="17" t="s">
        <v>530</v>
      </c>
      <c r="C211" s="5" t="s">
        <v>280</v>
      </c>
      <c r="D211" s="17" t="s">
        <v>174</v>
      </c>
      <c r="E211" s="17" t="s">
        <v>82</v>
      </c>
      <c r="F211" s="17" t="s">
        <v>170</v>
      </c>
      <c r="G211" s="3">
        <f>G$16</f>
        <v>6000</v>
      </c>
      <c r="H211" s="3">
        <f t="shared" si="3"/>
        <v>36000</v>
      </c>
    </row>
    <row r="212" ht="20" customHeight="1" spans="1:8">
      <c r="A212" s="22"/>
      <c r="B212" s="22"/>
      <c r="C212" s="5" t="s">
        <v>280</v>
      </c>
      <c r="D212" s="17" t="s">
        <v>174</v>
      </c>
      <c r="E212" s="17" t="s">
        <v>82</v>
      </c>
      <c r="F212" s="17" t="s">
        <v>281</v>
      </c>
      <c r="G212" s="3">
        <f>G$16</f>
        <v>6000</v>
      </c>
      <c r="H212" s="3">
        <f t="shared" si="3"/>
        <v>36000</v>
      </c>
    </row>
    <row r="213" ht="20" customHeight="1" spans="1:8">
      <c r="A213" s="22"/>
      <c r="B213" s="22"/>
      <c r="C213" s="5" t="s">
        <v>282</v>
      </c>
      <c r="D213" s="17" t="s">
        <v>15</v>
      </c>
      <c r="E213" s="17" t="s">
        <v>355</v>
      </c>
      <c r="F213" s="17" t="s">
        <v>281</v>
      </c>
      <c r="G213" s="3">
        <f>G$18</f>
        <v>35</v>
      </c>
      <c r="H213" s="3">
        <f t="shared" si="3"/>
        <v>6300</v>
      </c>
    </row>
    <row r="214" ht="20" customHeight="1" spans="1:8">
      <c r="A214" s="22"/>
      <c r="B214" s="22"/>
      <c r="C214" s="5" t="s">
        <v>278</v>
      </c>
      <c r="D214" s="17" t="s">
        <v>182</v>
      </c>
      <c r="E214" s="17" t="s">
        <v>317</v>
      </c>
      <c r="F214" s="17" t="s">
        <v>170</v>
      </c>
      <c r="G214" s="3">
        <f>G$5</f>
        <v>479.84</v>
      </c>
      <c r="H214" s="3">
        <f t="shared" si="3"/>
        <v>34548.48</v>
      </c>
    </row>
    <row r="215" ht="20" customHeight="1" spans="1:8">
      <c r="A215" s="22"/>
      <c r="B215" s="22"/>
      <c r="C215" s="5" t="s">
        <v>311</v>
      </c>
      <c r="D215" s="17" t="s">
        <v>179</v>
      </c>
      <c r="E215" s="17" t="s">
        <v>317</v>
      </c>
      <c r="F215" s="17" t="s">
        <v>170</v>
      </c>
      <c r="G215" s="3">
        <f>G$6</f>
        <v>60</v>
      </c>
      <c r="H215" s="3">
        <f t="shared" si="3"/>
        <v>4320</v>
      </c>
    </row>
    <row r="216" ht="20" customHeight="1" spans="1:8">
      <c r="A216" s="22"/>
      <c r="B216" s="22"/>
      <c r="C216" s="5" t="s">
        <v>290</v>
      </c>
      <c r="D216" s="17" t="s">
        <v>179</v>
      </c>
      <c r="E216" s="17" t="s">
        <v>317</v>
      </c>
      <c r="F216" s="17" t="s">
        <v>170</v>
      </c>
      <c r="G216" s="3">
        <f>G$7</f>
        <v>60</v>
      </c>
      <c r="H216" s="3">
        <f t="shared" si="3"/>
        <v>4320</v>
      </c>
    </row>
    <row r="217" ht="20" customHeight="1" spans="1:8">
      <c r="A217" s="22"/>
      <c r="B217" s="22"/>
      <c r="C217" s="5" t="s">
        <v>291</v>
      </c>
      <c r="D217" s="17" t="s">
        <v>179</v>
      </c>
      <c r="E217" s="17" t="s">
        <v>313</v>
      </c>
      <c r="F217" s="17" t="s">
        <v>170</v>
      </c>
      <c r="G217" s="3">
        <f>G$22</f>
        <v>185</v>
      </c>
      <c r="H217" s="3">
        <f t="shared" si="3"/>
        <v>2220</v>
      </c>
    </row>
    <row r="218" ht="20" customHeight="1" spans="1:8">
      <c r="A218" s="22"/>
      <c r="B218" s="22"/>
      <c r="C218" s="5" t="s">
        <v>292</v>
      </c>
      <c r="D218" s="17" t="s">
        <v>179</v>
      </c>
      <c r="E218" s="17" t="s">
        <v>317</v>
      </c>
      <c r="F218" s="17" t="s">
        <v>170</v>
      </c>
      <c r="G218" s="3">
        <f>G$23</f>
        <v>10</v>
      </c>
      <c r="H218" s="3">
        <f t="shared" si="3"/>
        <v>720</v>
      </c>
    </row>
    <row r="219" ht="20" customHeight="1" spans="1:8">
      <c r="A219" s="17" t="s">
        <v>393</v>
      </c>
      <c r="B219" s="17" t="s">
        <v>531</v>
      </c>
      <c r="C219" s="5" t="s">
        <v>280</v>
      </c>
      <c r="D219" s="17" t="s">
        <v>174</v>
      </c>
      <c r="E219" s="17" t="s">
        <v>82</v>
      </c>
      <c r="F219" s="17" t="s">
        <v>170</v>
      </c>
      <c r="G219" s="3">
        <f>G$16</f>
        <v>6000</v>
      </c>
      <c r="H219" s="3">
        <f t="shared" si="3"/>
        <v>36000</v>
      </c>
    </row>
    <row r="220" ht="20" customHeight="1" spans="1:8">
      <c r="A220" s="22"/>
      <c r="B220" s="22"/>
      <c r="C220" s="5" t="s">
        <v>280</v>
      </c>
      <c r="D220" s="17" t="s">
        <v>174</v>
      </c>
      <c r="E220" s="17" t="s">
        <v>82</v>
      </c>
      <c r="F220" s="17" t="s">
        <v>360</v>
      </c>
      <c r="G220" s="3">
        <f>G$16</f>
        <v>6000</v>
      </c>
      <c r="H220" s="3">
        <f t="shared" si="3"/>
        <v>36000</v>
      </c>
    </row>
    <row r="221" ht="20" customHeight="1" spans="1:8">
      <c r="A221" s="22"/>
      <c r="B221" s="22"/>
      <c r="C221" s="5" t="s">
        <v>282</v>
      </c>
      <c r="D221" s="17" t="s">
        <v>15</v>
      </c>
      <c r="E221" s="17" t="s">
        <v>355</v>
      </c>
      <c r="F221" s="17" t="s">
        <v>281</v>
      </c>
      <c r="G221" s="3">
        <f>G$18</f>
        <v>35</v>
      </c>
      <c r="H221" s="3">
        <f t="shared" si="3"/>
        <v>6300</v>
      </c>
    </row>
    <row r="222" ht="20" customHeight="1" spans="1:8">
      <c r="A222" s="22"/>
      <c r="B222" s="22"/>
      <c r="C222" s="5" t="s">
        <v>278</v>
      </c>
      <c r="D222" s="17" t="s">
        <v>182</v>
      </c>
      <c r="E222" s="17" t="s">
        <v>317</v>
      </c>
      <c r="F222" s="17" t="s">
        <v>170</v>
      </c>
      <c r="G222" s="3">
        <f>G$5</f>
        <v>479.84</v>
      </c>
      <c r="H222" s="3">
        <f t="shared" si="3"/>
        <v>34548.48</v>
      </c>
    </row>
    <row r="223" ht="20" customHeight="1" spans="1:8">
      <c r="A223" s="22"/>
      <c r="B223" s="22"/>
      <c r="C223" s="5" t="s">
        <v>311</v>
      </c>
      <c r="D223" s="17" t="s">
        <v>179</v>
      </c>
      <c r="E223" s="17" t="s">
        <v>317</v>
      </c>
      <c r="F223" s="17" t="s">
        <v>170</v>
      </c>
      <c r="G223" s="3">
        <f>G$6</f>
        <v>60</v>
      </c>
      <c r="H223" s="3">
        <f t="shared" si="3"/>
        <v>4320</v>
      </c>
    </row>
    <row r="224" ht="20" customHeight="1" spans="1:8">
      <c r="A224" s="22"/>
      <c r="B224" s="22"/>
      <c r="C224" s="5" t="s">
        <v>290</v>
      </c>
      <c r="D224" s="17" t="s">
        <v>179</v>
      </c>
      <c r="E224" s="17" t="s">
        <v>317</v>
      </c>
      <c r="F224" s="17" t="s">
        <v>170</v>
      </c>
      <c r="G224" s="3">
        <f>G$7</f>
        <v>60</v>
      </c>
      <c r="H224" s="3">
        <f t="shared" si="3"/>
        <v>4320</v>
      </c>
    </row>
    <row r="225" ht="20" customHeight="1" spans="1:8">
      <c r="A225" s="22"/>
      <c r="B225" s="22"/>
      <c r="C225" s="5" t="s">
        <v>291</v>
      </c>
      <c r="D225" s="17" t="s">
        <v>179</v>
      </c>
      <c r="E225" s="17" t="s">
        <v>313</v>
      </c>
      <c r="F225" s="17" t="s">
        <v>170</v>
      </c>
      <c r="G225" s="3">
        <f>G$22</f>
        <v>185</v>
      </c>
      <c r="H225" s="3">
        <f t="shared" si="3"/>
        <v>2220</v>
      </c>
    </row>
    <row r="226" ht="20" customHeight="1" spans="1:8">
      <c r="A226" s="22"/>
      <c r="B226" s="22"/>
      <c r="C226" s="5" t="s">
        <v>292</v>
      </c>
      <c r="D226" s="17" t="s">
        <v>179</v>
      </c>
      <c r="E226" s="17" t="s">
        <v>317</v>
      </c>
      <c r="F226" s="17" t="s">
        <v>170</v>
      </c>
      <c r="G226" s="3">
        <f>G$23</f>
        <v>10</v>
      </c>
      <c r="H226" s="3">
        <f t="shared" si="3"/>
        <v>720</v>
      </c>
    </row>
    <row r="227" spans="8:8">
      <c r="H227">
        <f>SUM(H4:H226)</f>
        <v>3424621.64</v>
      </c>
    </row>
  </sheetData>
  <autoFilter ref="A1:H227">
    <extLst/>
  </autoFilter>
  <mergeCells count="70">
    <mergeCell ref="A1:E1"/>
    <mergeCell ref="A2:F2"/>
    <mergeCell ref="A4:A7"/>
    <mergeCell ref="A8:A11"/>
    <mergeCell ref="A12:A15"/>
    <mergeCell ref="A16:A23"/>
    <mergeCell ref="A24:A29"/>
    <mergeCell ref="A30:A37"/>
    <mergeCell ref="A38:A44"/>
    <mergeCell ref="A45:A50"/>
    <mergeCell ref="A51:A56"/>
    <mergeCell ref="A57:A62"/>
    <mergeCell ref="A63:A66"/>
    <mergeCell ref="A67:A74"/>
    <mergeCell ref="A75:A82"/>
    <mergeCell ref="A83:A90"/>
    <mergeCell ref="A91:A98"/>
    <mergeCell ref="A99:A106"/>
    <mergeCell ref="A107:A114"/>
    <mergeCell ref="A115:A120"/>
    <mergeCell ref="A121:A128"/>
    <mergeCell ref="A129:A136"/>
    <mergeCell ref="A137:A144"/>
    <mergeCell ref="A145:A152"/>
    <mergeCell ref="A153:A160"/>
    <mergeCell ref="A161:A164"/>
    <mergeCell ref="A165:A168"/>
    <mergeCell ref="A169:A172"/>
    <mergeCell ref="A173:A176"/>
    <mergeCell ref="A177:A182"/>
    <mergeCell ref="A183:A188"/>
    <mergeCell ref="A189:A195"/>
    <mergeCell ref="A196:A202"/>
    <mergeCell ref="A203:A210"/>
    <mergeCell ref="A211:A218"/>
    <mergeCell ref="A219:A226"/>
    <mergeCell ref="B4:B7"/>
    <mergeCell ref="B8:B11"/>
    <mergeCell ref="B12:B15"/>
    <mergeCell ref="B16:B23"/>
    <mergeCell ref="B24:B29"/>
    <mergeCell ref="B30:B37"/>
    <mergeCell ref="B38:B44"/>
    <mergeCell ref="B45:B50"/>
    <mergeCell ref="B51:B56"/>
    <mergeCell ref="B57:B62"/>
    <mergeCell ref="B63:B66"/>
    <mergeCell ref="B67:B74"/>
    <mergeCell ref="B75:B82"/>
    <mergeCell ref="B83:B90"/>
    <mergeCell ref="B91:B98"/>
    <mergeCell ref="B99:B106"/>
    <mergeCell ref="B107:B114"/>
    <mergeCell ref="B115:B120"/>
    <mergeCell ref="B121:B128"/>
    <mergeCell ref="B129:B136"/>
    <mergeCell ref="B137:B144"/>
    <mergeCell ref="B145:B152"/>
    <mergeCell ref="B153:B160"/>
    <mergeCell ref="B161:B164"/>
    <mergeCell ref="B165:B168"/>
    <mergeCell ref="B169:B172"/>
    <mergeCell ref="B173:B176"/>
    <mergeCell ref="B177:B182"/>
    <mergeCell ref="B183:B188"/>
    <mergeCell ref="B189:B195"/>
    <mergeCell ref="B196:B202"/>
    <mergeCell ref="B203:B210"/>
    <mergeCell ref="B211:B218"/>
    <mergeCell ref="B219:B22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129"/>
  <sheetViews>
    <sheetView workbookViewId="0">
      <selection activeCell="H129" sqref="H129"/>
    </sheetView>
  </sheetViews>
  <sheetFormatPr defaultColWidth="9" defaultRowHeight="13.5"/>
  <cols>
    <col min="3" max="3" width="29" style="20" customWidth="1"/>
    <col min="4" max="4" width="8.44166666666667" style="20" customWidth="1"/>
    <col min="6" max="6" width="9" hidden="1" customWidth="1"/>
    <col min="7" max="7" width="10" style="1" customWidth="1"/>
    <col min="8" max="8" width="11" style="1" customWidth="1"/>
  </cols>
  <sheetData>
    <row r="1" ht="20" customHeight="1" spans="1:11">
      <c r="A1" s="21" t="s">
        <v>532</v>
      </c>
      <c r="B1" s="22"/>
      <c r="C1" s="23"/>
      <c r="D1" s="23"/>
      <c r="E1" s="22"/>
      <c r="F1" s="22"/>
      <c r="K1" t="str">
        <f>C11</f>
        <v>DN20智能远传式水表</v>
      </c>
    </row>
    <row r="2" ht="20" customHeight="1" spans="1:11">
      <c r="A2" s="17" t="s">
        <v>38</v>
      </c>
      <c r="B2" s="17" t="s">
        <v>162</v>
      </c>
      <c r="C2" s="5" t="s">
        <v>163</v>
      </c>
      <c r="D2" s="17" t="s">
        <v>4</v>
      </c>
      <c r="E2" s="17" t="s">
        <v>57</v>
      </c>
      <c r="F2" s="17" t="s">
        <v>59</v>
      </c>
      <c r="G2" s="3" t="s">
        <v>164</v>
      </c>
      <c r="H2" s="3" t="s">
        <v>128</v>
      </c>
      <c r="K2">
        <f>E11+E29+E47+E65+E83+E101+E119</f>
        <v>444</v>
      </c>
    </row>
    <row r="3" ht="20" customHeight="1" spans="1:8">
      <c r="A3" s="17" t="s">
        <v>166</v>
      </c>
      <c r="B3" s="17" t="s">
        <v>533</v>
      </c>
      <c r="C3" s="5" t="s">
        <v>280</v>
      </c>
      <c r="D3" s="17" t="s">
        <v>174</v>
      </c>
      <c r="E3" s="17" t="s">
        <v>82</v>
      </c>
      <c r="F3" s="17" t="s">
        <v>281</v>
      </c>
      <c r="G3" s="3">
        <f>估算单价计算表!B2</f>
        <v>6000</v>
      </c>
      <c r="H3" s="3">
        <f>G3*E3</f>
        <v>36000</v>
      </c>
    </row>
    <row r="4" ht="20" customHeight="1" spans="1:8">
      <c r="A4" s="22"/>
      <c r="B4" s="22"/>
      <c r="C4" s="5" t="s">
        <v>282</v>
      </c>
      <c r="D4" s="17" t="s">
        <v>15</v>
      </c>
      <c r="E4" s="17" t="s">
        <v>534</v>
      </c>
      <c r="F4" s="17" t="s">
        <v>170</v>
      </c>
      <c r="G4" s="3">
        <f>估算单价计算表!B9</f>
        <v>35</v>
      </c>
      <c r="H4" s="3">
        <f t="shared" ref="H4:H35" si="0">G4*E4</f>
        <v>100800</v>
      </c>
    </row>
    <row r="5" ht="20" customHeight="1" spans="1:8">
      <c r="A5" s="22"/>
      <c r="B5" s="22"/>
      <c r="C5" s="5" t="s">
        <v>535</v>
      </c>
      <c r="D5" s="17" t="s">
        <v>15</v>
      </c>
      <c r="E5" s="17" t="s">
        <v>264</v>
      </c>
      <c r="F5" s="17" t="s">
        <v>170</v>
      </c>
      <c r="G5" s="3">
        <f>估算单价计算表!B10</f>
        <v>45</v>
      </c>
      <c r="H5" s="3">
        <f t="shared" si="0"/>
        <v>1620</v>
      </c>
    </row>
    <row r="6" ht="20" customHeight="1" spans="1:8">
      <c r="A6" s="22"/>
      <c r="B6" s="22"/>
      <c r="C6" s="5" t="s">
        <v>536</v>
      </c>
      <c r="D6" s="17" t="s">
        <v>15</v>
      </c>
      <c r="E6" s="17" t="s">
        <v>204</v>
      </c>
      <c r="F6" s="17" t="s">
        <v>170</v>
      </c>
      <c r="G6" s="3">
        <f>估算单价计算表!B14</f>
        <v>65</v>
      </c>
      <c r="H6" s="3">
        <f t="shared" si="0"/>
        <v>1170</v>
      </c>
    </row>
    <row r="7" ht="20" customHeight="1" spans="1:8">
      <c r="A7" s="22"/>
      <c r="B7" s="22"/>
      <c r="C7" s="5" t="s">
        <v>537</v>
      </c>
      <c r="D7" s="17" t="s">
        <v>15</v>
      </c>
      <c r="E7" s="17" t="s">
        <v>204</v>
      </c>
      <c r="F7" s="17" t="s">
        <v>170</v>
      </c>
      <c r="G7" s="3">
        <f>估算单价计算表!B15</f>
        <v>70</v>
      </c>
      <c r="H7" s="3">
        <f t="shared" si="0"/>
        <v>1260</v>
      </c>
    </row>
    <row r="8" ht="20" customHeight="1" spans="1:8">
      <c r="A8" s="22"/>
      <c r="B8" s="22"/>
      <c r="C8" s="5" t="s">
        <v>538</v>
      </c>
      <c r="D8" s="17" t="s">
        <v>15</v>
      </c>
      <c r="E8" s="17" t="s">
        <v>324</v>
      </c>
      <c r="F8" s="17" t="s">
        <v>170</v>
      </c>
      <c r="G8" s="3">
        <f>估算单价计算表!B16</f>
        <v>85</v>
      </c>
      <c r="H8" s="3">
        <f t="shared" si="0"/>
        <v>5100</v>
      </c>
    </row>
    <row r="9" ht="20" customHeight="1" spans="1:8">
      <c r="A9" s="22"/>
      <c r="B9" s="22"/>
      <c r="C9" s="5" t="s">
        <v>284</v>
      </c>
      <c r="D9" s="17" t="s">
        <v>179</v>
      </c>
      <c r="E9" s="17" t="s">
        <v>404</v>
      </c>
      <c r="F9" s="17" t="s">
        <v>170</v>
      </c>
      <c r="G9" s="3">
        <f>估算单价计算表!B39</f>
        <v>120</v>
      </c>
      <c r="H9" s="3">
        <f t="shared" si="0"/>
        <v>25920</v>
      </c>
    </row>
    <row r="10" ht="20" customHeight="1" spans="1:8">
      <c r="A10" s="22"/>
      <c r="B10" s="22"/>
      <c r="C10" s="6" t="s">
        <v>286</v>
      </c>
      <c r="D10" s="17" t="s">
        <v>15</v>
      </c>
      <c r="E10" s="17" t="s">
        <v>539</v>
      </c>
      <c r="F10" s="17" t="s">
        <v>170</v>
      </c>
      <c r="G10" s="3">
        <f>估算单价计算表!B40</f>
        <v>120</v>
      </c>
      <c r="H10" s="3">
        <f t="shared" si="0"/>
        <v>172800</v>
      </c>
    </row>
    <row r="11" ht="20" customHeight="1" spans="1:8">
      <c r="A11" s="22"/>
      <c r="B11" s="22"/>
      <c r="C11" s="5" t="s">
        <v>278</v>
      </c>
      <c r="D11" s="17" t="s">
        <v>182</v>
      </c>
      <c r="E11" s="17" t="s">
        <v>317</v>
      </c>
      <c r="F11" s="17" t="s">
        <v>170</v>
      </c>
      <c r="G11" s="3">
        <f>估算单价计算表!B19</f>
        <v>479.84</v>
      </c>
      <c r="H11" s="3">
        <f t="shared" si="0"/>
        <v>34548.48</v>
      </c>
    </row>
    <row r="12" ht="20" customHeight="1" spans="1:8">
      <c r="A12" s="22"/>
      <c r="B12" s="22"/>
      <c r="C12" s="5" t="s">
        <v>289</v>
      </c>
      <c r="D12" s="17" t="s">
        <v>179</v>
      </c>
      <c r="E12" s="17" t="s">
        <v>317</v>
      </c>
      <c r="F12" s="17" t="s">
        <v>170</v>
      </c>
      <c r="G12" s="3">
        <f>估算单价计算表!B23</f>
        <v>60</v>
      </c>
      <c r="H12" s="3">
        <f t="shared" si="0"/>
        <v>4320</v>
      </c>
    </row>
    <row r="13" ht="20" customHeight="1" spans="1:8">
      <c r="A13" s="22"/>
      <c r="B13" s="22"/>
      <c r="C13" s="5" t="s">
        <v>290</v>
      </c>
      <c r="D13" s="17" t="s">
        <v>179</v>
      </c>
      <c r="E13" s="17" t="s">
        <v>317</v>
      </c>
      <c r="F13" s="17" t="s">
        <v>170</v>
      </c>
      <c r="G13" s="3">
        <f>估算单价计算表!B24</f>
        <v>60</v>
      </c>
      <c r="H13" s="3">
        <f t="shared" si="0"/>
        <v>4320</v>
      </c>
    </row>
    <row r="14" ht="20" customHeight="1" spans="1:8">
      <c r="A14" s="22"/>
      <c r="B14" s="22"/>
      <c r="C14" s="5" t="s">
        <v>291</v>
      </c>
      <c r="D14" s="17" t="s">
        <v>179</v>
      </c>
      <c r="E14" s="17" t="s">
        <v>82</v>
      </c>
      <c r="F14" s="17" t="s">
        <v>170</v>
      </c>
      <c r="G14" s="3">
        <f>估算单价计算表!B26</f>
        <v>185</v>
      </c>
      <c r="H14" s="3">
        <f t="shared" si="0"/>
        <v>1110</v>
      </c>
    </row>
    <row r="15" ht="20" customHeight="1" spans="1:8">
      <c r="A15" s="22"/>
      <c r="B15" s="22"/>
      <c r="C15" s="5" t="s">
        <v>540</v>
      </c>
      <c r="D15" s="17" t="s">
        <v>179</v>
      </c>
      <c r="E15" s="17" t="s">
        <v>246</v>
      </c>
      <c r="F15" s="17" t="s">
        <v>170</v>
      </c>
      <c r="G15" s="3">
        <f>估算单价计算表!B30</f>
        <v>10</v>
      </c>
      <c r="H15" s="3">
        <f t="shared" si="0"/>
        <v>240</v>
      </c>
    </row>
    <row r="16" ht="20" customHeight="1" spans="1:8">
      <c r="A16" s="22"/>
      <c r="B16" s="22"/>
      <c r="C16" s="5" t="s">
        <v>541</v>
      </c>
      <c r="D16" s="17" t="s">
        <v>179</v>
      </c>
      <c r="E16" s="17" t="s">
        <v>313</v>
      </c>
      <c r="F16" s="17" t="s">
        <v>170</v>
      </c>
      <c r="G16" s="3">
        <f>估算单价计算表!B29</f>
        <v>5</v>
      </c>
      <c r="H16" s="3">
        <f t="shared" si="0"/>
        <v>60</v>
      </c>
    </row>
    <row r="17" ht="20" customHeight="1" spans="1:8">
      <c r="A17" s="22"/>
      <c r="B17" s="22"/>
      <c r="C17" s="5" t="s">
        <v>542</v>
      </c>
      <c r="D17" s="17" t="s">
        <v>179</v>
      </c>
      <c r="E17" s="17" t="s">
        <v>246</v>
      </c>
      <c r="F17" s="17" t="s">
        <v>170</v>
      </c>
      <c r="G17" s="3">
        <f>估算单价计算表!B28</f>
        <v>4</v>
      </c>
      <c r="H17" s="3">
        <f t="shared" si="0"/>
        <v>96</v>
      </c>
    </row>
    <row r="18" ht="20" customHeight="1" spans="1:8">
      <c r="A18" s="22"/>
      <c r="B18" s="22"/>
      <c r="C18" s="5" t="s">
        <v>543</v>
      </c>
      <c r="D18" s="17" t="s">
        <v>179</v>
      </c>
      <c r="E18" s="17" t="s">
        <v>404</v>
      </c>
      <c r="F18" s="17" t="s">
        <v>170</v>
      </c>
      <c r="G18" s="3">
        <f>估算单价计算表!B35</f>
        <v>3</v>
      </c>
      <c r="H18" s="3">
        <f t="shared" si="0"/>
        <v>648</v>
      </c>
    </row>
    <row r="19" ht="20" customHeight="1" spans="1:8">
      <c r="A19" s="22"/>
      <c r="B19" s="22"/>
      <c r="C19" s="5" t="s">
        <v>544</v>
      </c>
      <c r="D19" s="17" t="s">
        <v>179</v>
      </c>
      <c r="E19" s="17" t="s">
        <v>82</v>
      </c>
      <c r="F19" s="17" t="s">
        <v>170</v>
      </c>
      <c r="G19" s="3">
        <f>估算单价计算表!B36</f>
        <v>4</v>
      </c>
      <c r="H19" s="3">
        <f t="shared" si="0"/>
        <v>24</v>
      </c>
    </row>
    <row r="20" ht="20" customHeight="1" spans="1:8">
      <c r="A20" s="22"/>
      <c r="B20" s="22"/>
      <c r="C20" s="5" t="s">
        <v>545</v>
      </c>
      <c r="D20" s="17" t="s">
        <v>179</v>
      </c>
      <c r="E20" s="17" t="s">
        <v>82</v>
      </c>
      <c r="F20" s="17" t="s">
        <v>170</v>
      </c>
      <c r="G20" s="3">
        <f>估算单价计算表!B37</f>
        <v>10</v>
      </c>
      <c r="H20" s="3">
        <f t="shared" si="0"/>
        <v>60</v>
      </c>
    </row>
    <row r="21" ht="20" customHeight="1" spans="1:8">
      <c r="A21" s="17" t="s">
        <v>74</v>
      </c>
      <c r="B21" s="17" t="s">
        <v>546</v>
      </c>
      <c r="C21" s="5" t="s">
        <v>280</v>
      </c>
      <c r="D21" s="17" t="s">
        <v>174</v>
      </c>
      <c r="E21" s="17" t="s">
        <v>80</v>
      </c>
      <c r="F21" s="17" t="s">
        <v>281</v>
      </c>
      <c r="G21" s="3">
        <f>G$3</f>
        <v>6000</v>
      </c>
      <c r="H21" s="3">
        <f t="shared" si="0"/>
        <v>30000</v>
      </c>
    </row>
    <row r="22" ht="20" customHeight="1" spans="1:8">
      <c r="A22" s="17"/>
      <c r="B22" s="17"/>
      <c r="C22" s="5" t="s">
        <v>282</v>
      </c>
      <c r="D22" s="17" t="s">
        <v>15</v>
      </c>
      <c r="E22" s="17" t="s">
        <v>547</v>
      </c>
      <c r="F22" s="17" t="s">
        <v>170</v>
      </c>
      <c r="G22" s="3">
        <f>G4</f>
        <v>35</v>
      </c>
      <c r="H22" s="3">
        <f t="shared" si="0"/>
        <v>84000</v>
      </c>
    </row>
    <row r="23" ht="20" customHeight="1" spans="1:8">
      <c r="A23" s="17"/>
      <c r="B23" s="17"/>
      <c r="C23" s="5" t="s">
        <v>535</v>
      </c>
      <c r="D23" s="17" t="s">
        <v>15</v>
      </c>
      <c r="E23" s="17" t="s">
        <v>169</v>
      </c>
      <c r="F23" s="17" t="s">
        <v>170</v>
      </c>
      <c r="G23" s="3">
        <f>G5</f>
        <v>45</v>
      </c>
      <c r="H23" s="3">
        <f t="shared" si="0"/>
        <v>1350</v>
      </c>
    </row>
    <row r="24" ht="20" customHeight="1" spans="1:8">
      <c r="A24" s="17"/>
      <c r="B24" s="17"/>
      <c r="C24" s="5" t="s">
        <v>536</v>
      </c>
      <c r="D24" s="17" t="s">
        <v>283</v>
      </c>
      <c r="E24" s="17" t="s">
        <v>255</v>
      </c>
      <c r="F24" s="17" t="s">
        <v>170</v>
      </c>
      <c r="G24" s="3">
        <f>G$6</f>
        <v>65</v>
      </c>
      <c r="H24" s="3">
        <f t="shared" si="0"/>
        <v>975</v>
      </c>
    </row>
    <row r="25" ht="20" customHeight="1" spans="1:8">
      <c r="A25" s="17"/>
      <c r="B25" s="17"/>
      <c r="C25" s="5" t="s">
        <v>537</v>
      </c>
      <c r="D25" s="17" t="s">
        <v>15</v>
      </c>
      <c r="E25" s="17" t="s">
        <v>255</v>
      </c>
      <c r="F25" s="17" t="s">
        <v>170</v>
      </c>
      <c r="G25" s="3">
        <f>G7</f>
        <v>70</v>
      </c>
      <c r="H25" s="3">
        <f t="shared" si="0"/>
        <v>1050</v>
      </c>
    </row>
    <row r="26" ht="20" customHeight="1" spans="1:8">
      <c r="A26" s="17"/>
      <c r="B26" s="17"/>
      <c r="C26" s="5" t="s">
        <v>538</v>
      </c>
      <c r="D26" s="17" t="s">
        <v>15</v>
      </c>
      <c r="E26" s="17" t="s">
        <v>466</v>
      </c>
      <c r="F26" s="17" t="s">
        <v>170</v>
      </c>
      <c r="G26" s="3">
        <f>G$8</f>
        <v>85</v>
      </c>
      <c r="H26" s="3">
        <f t="shared" si="0"/>
        <v>4250</v>
      </c>
    </row>
    <row r="27" ht="20" customHeight="1" spans="1:8">
      <c r="A27" s="17"/>
      <c r="B27" s="17"/>
      <c r="C27" s="5" t="s">
        <v>284</v>
      </c>
      <c r="D27" s="17" t="s">
        <v>179</v>
      </c>
      <c r="E27" s="17" t="s">
        <v>355</v>
      </c>
      <c r="F27" s="17" t="s">
        <v>170</v>
      </c>
      <c r="G27" s="3">
        <f t="shared" ref="G27:G35" si="1">G9</f>
        <v>120</v>
      </c>
      <c r="H27" s="3">
        <f t="shared" si="0"/>
        <v>21600</v>
      </c>
    </row>
    <row r="28" ht="20" customHeight="1" spans="1:8">
      <c r="A28" s="17"/>
      <c r="B28" s="17"/>
      <c r="C28" s="6" t="s">
        <v>286</v>
      </c>
      <c r="D28" s="17" t="s">
        <v>15</v>
      </c>
      <c r="E28" s="17" t="s">
        <v>157</v>
      </c>
      <c r="F28" s="17" t="s">
        <v>170</v>
      </c>
      <c r="G28" s="3">
        <f t="shared" si="1"/>
        <v>120</v>
      </c>
      <c r="H28" s="3">
        <f t="shared" si="0"/>
        <v>144000</v>
      </c>
    </row>
    <row r="29" ht="20" customHeight="1" spans="1:8">
      <c r="A29" s="17"/>
      <c r="B29" s="17"/>
      <c r="C29" s="5" t="s">
        <v>278</v>
      </c>
      <c r="D29" s="17" t="s">
        <v>182</v>
      </c>
      <c r="E29" s="17" t="s">
        <v>324</v>
      </c>
      <c r="F29" s="17" t="s">
        <v>170</v>
      </c>
      <c r="G29" s="3">
        <f t="shared" si="1"/>
        <v>479.84</v>
      </c>
      <c r="H29" s="3">
        <f t="shared" si="0"/>
        <v>28790.4</v>
      </c>
    </row>
    <row r="30" ht="20" customHeight="1" spans="1:8">
      <c r="A30" s="17"/>
      <c r="B30" s="17"/>
      <c r="C30" s="5" t="s">
        <v>289</v>
      </c>
      <c r="D30" s="17" t="s">
        <v>179</v>
      </c>
      <c r="E30" s="17" t="s">
        <v>324</v>
      </c>
      <c r="F30" s="17" t="s">
        <v>170</v>
      </c>
      <c r="G30" s="3">
        <f t="shared" si="1"/>
        <v>60</v>
      </c>
      <c r="H30" s="3">
        <f t="shared" si="0"/>
        <v>3600</v>
      </c>
    </row>
    <row r="31" ht="20" customHeight="1" spans="1:8">
      <c r="A31" s="17"/>
      <c r="B31" s="17"/>
      <c r="C31" s="5" t="s">
        <v>290</v>
      </c>
      <c r="D31" s="17" t="s">
        <v>179</v>
      </c>
      <c r="E31" s="17" t="s">
        <v>324</v>
      </c>
      <c r="F31" s="17" t="s">
        <v>170</v>
      </c>
      <c r="G31" s="3">
        <f t="shared" si="1"/>
        <v>60</v>
      </c>
      <c r="H31" s="3">
        <f t="shared" si="0"/>
        <v>3600</v>
      </c>
    </row>
    <row r="32" ht="20" customHeight="1" spans="1:8">
      <c r="A32" s="17"/>
      <c r="B32" s="17"/>
      <c r="C32" s="5" t="s">
        <v>291</v>
      </c>
      <c r="D32" s="17" t="s">
        <v>179</v>
      </c>
      <c r="E32" s="17" t="s">
        <v>80</v>
      </c>
      <c r="F32" s="17" t="s">
        <v>170</v>
      </c>
      <c r="G32" s="3">
        <f t="shared" si="1"/>
        <v>185</v>
      </c>
      <c r="H32" s="3">
        <f t="shared" si="0"/>
        <v>925</v>
      </c>
    </row>
    <row r="33" ht="20" customHeight="1" spans="1:8">
      <c r="A33" s="17"/>
      <c r="B33" s="17"/>
      <c r="C33" s="5" t="s">
        <v>292</v>
      </c>
      <c r="D33" s="17" t="s">
        <v>179</v>
      </c>
      <c r="E33" s="17" t="s">
        <v>344</v>
      </c>
      <c r="F33" s="17" t="s">
        <v>170</v>
      </c>
      <c r="G33" s="3">
        <f t="shared" si="1"/>
        <v>10</v>
      </c>
      <c r="H33" s="3">
        <f t="shared" si="0"/>
        <v>200</v>
      </c>
    </row>
    <row r="34" ht="20" customHeight="1" spans="1:8">
      <c r="A34" s="17"/>
      <c r="B34" s="17"/>
      <c r="C34" s="5" t="s">
        <v>548</v>
      </c>
      <c r="D34" s="17" t="s">
        <v>179</v>
      </c>
      <c r="E34" s="17" t="s">
        <v>250</v>
      </c>
      <c r="F34" s="17" t="s">
        <v>170</v>
      </c>
      <c r="G34" s="3">
        <f t="shared" si="1"/>
        <v>5</v>
      </c>
      <c r="H34" s="3">
        <f t="shared" si="0"/>
        <v>50</v>
      </c>
    </row>
    <row r="35" ht="20" customHeight="1" spans="1:8">
      <c r="A35" s="17"/>
      <c r="B35" s="17"/>
      <c r="C35" s="5" t="s">
        <v>549</v>
      </c>
      <c r="D35" s="17" t="s">
        <v>179</v>
      </c>
      <c r="E35" s="17" t="s">
        <v>344</v>
      </c>
      <c r="F35" s="17" t="s">
        <v>170</v>
      </c>
      <c r="G35" s="3">
        <f t="shared" si="1"/>
        <v>4</v>
      </c>
      <c r="H35" s="3">
        <f t="shared" si="0"/>
        <v>80</v>
      </c>
    </row>
    <row r="36" ht="15" spans="1:8">
      <c r="A36" s="17"/>
      <c r="B36" s="17"/>
      <c r="C36" s="5" t="s">
        <v>550</v>
      </c>
      <c r="D36" s="17" t="s">
        <v>179</v>
      </c>
      <c r="E36" s="17" t="s">
        <v>355</v>
      </c>
      <c r="F36" s="17" t="s">
        <v>170</v>
      </c>
      <c r="G36" s="3">
        <f>G$18</f>
        <v>3</v>
      </c>
      <c r="H36" s="3">
        <f t="shared" ref="H36:H67" si="2">G36*E36</f>
        <v>540</v>
      </c>
    </row>
    <row r="37" ht="15" spans="1:8">
      <c r="A37" s="17"/>
      <c r="B37" s="17"/>
      <c r="C37" s="5" t="s">
        <v>544</v>
      </c>
      <c r="D37" s="17" t="s">
        <v>179</v>
      </c>
      <c r="E37" s="17" t="s">
        <v>80</v>
      </c>
      <c r="F37" s="17" t="s">
        <v>170</v>
      </c>
      <c r="G37" s="3">
        <f>G19</f>
        <v>4</v>
      </c>
      <c r="H37" s="3">
        <f t="shared" si="2"/>
        <v>20</v>
      </c>
    </row>
    <row r="38" ht="15" spans="1:8">
      <c r="A38" s="17"/>
      <c r="B38" s="17"/>
      <c r="C38" s="5" t="s">
        <v>545</v>
      </c>
      <c r="D38" s="17" t="s">
        <v>179</v>
      </c>
      <c r="E38" s="17" t="s">
        <v>80</v>
      </c>
      <c r="F38" s="17" t="s">
        <v>170</v>
      </c>
      <c r="G38" s="3">
        <f>G20</f>
        <v>10</v>
      </c>
      <c r="H38" s="3">
        <f t="shared" si="2"/>
        <v>50</v>
      </c>
    </row>
    <row r="39" ht="15" spans="1:8">
      <c r="A39" s="17" t="s">
        <v>76</v>
      </c>
      <c r="B39" s="17" t="s">
        <v>551</v>
      </c>
      <c r="C39" s="5" t="s">
        <v>280</v>
      </c>
      <c r="D39" s="17" t="s">
        <v>174</v>
      </c>
      <c r="E39" s="17" t="s">
        <v>82</v>
      </c>
      <c r="F39" s="17" t="s">
        <v>281</v>
      </c>
      <c r="G39" s="3">
        <f>G$3</f>
        <v>6000</v>
      </c>
      <c r="H39" s="3">
        <f t="shared" si="2"/>
        <v>36000</v>
      </c>
    </row>
    <row r="40" ht="15" spans="1:8">
      <c r="A40" s="22"/>
      <c r="B40" s="22"/>
      <c r="C40" s="5" t="s">
        <v>282</v>
      </c>
      <c r="D40" s="17" t="s">
        <v>15</v>
      </c>
      <c r="E40" s="17" t="s">
        <v>534</v>
      </c>
      <c r="F40" s="17" t="s">
        <v>170</v>
      </c>
      <c r="G40" s="3">
        <f>G22</f>
        <v>35</v>
      </c>
      <c r="H40" s="3">
        <f t="shared" si="2"/>
        <v>100800</v>
      </c>
    </row>
    <row r="41" ht="15" spans="1:8">
      <c r="A41" s="22"/>
      <c r="B41" s="22"/>
      <c r="C41" s="5" t="s">
        <v>535</v>
      </c>
      <c r="D41" s="17" t="s">
        <v>15</v>
      </c>
      <c r="E41" s="17" t="s">
        <v>264</v>
      </c>
      <c r="F41" s="17" t="s">
        <v>170</v>
      </c>
      <c r="G41" s="3">
        <f>G23</f>
        <v>45</v>
      </c>
      <c r="H41" s="3">
        <f t="shared" si="2"/>
        <v>1620</v>
      </c>
    </row>
    <row r="42" ht="15" spans="1:8">
      <c r="A42" s="22"/>
      <c r="B42" s="22"/>
      <c r="C42" s="5" t="s">
        <v>536</v>
      </c>
      <c r="D42" s="17" t="s">
        <v>15</v>
      </c>
      <c r="E42" s="17" t="s">
        <v>204</v>
      </c>
      <c r="F42" s="17" t="s">
        <v>170</v>
      </c>
      <c r="G42" s="3">
        <f>G$6</f>
        <v>65</v>
      </c>
      <c r="H42" s="3">
        <f t="shared" si="2"/>
        <v>1170</v>
      </c>
    </row>
    <row r="43" ht="15" spans="1:8">
      <c r="A43" s="22"/>
      <c r="B43" s="22"/>
      <c r="C43" s="5" t="s">
        <v>537</v>
      </c>
      <c r="D43" s="17" t="s">
        <v>15</v>
      </c>
      <c r="E43" s="17" t="s">
        <v>204</v>
      </c>
      <c r="F43" s="17" t="s">
        <v>170</v>
      </c>
      <c r="G43" s="3">
        <f>G25</f>
        <v>70</v>
      </c>
      <c r="H43" s="3">
        <f t="shared" si="2"/>
        <v>1260</v>
      </c>
    </row>
    <row r="44" ht="15" spans="1:8">
      <c r="A44" s="22"/>
      <c r="B44" s="22"/>
      <c r="C44" s="5" t="s">
        <v>538</v>
      </c>
      <c r="D44" s="17" t="s">
        <v>15</v>
      </c>
      <c r="E44" s="17" t="s">
        <v>324</v>
      </c>
      <c r="F44" s="17" t="s">
        <v>170</v>
      </c>
      <c r="G44" s="3">
        <f>G$8</f>
        <v>85</v>
      </c>
      <c r="H44" s="3">
        <f t="shared" si="2"/>
        <v>5100</v>
      </c>
    </row>
    <row r="45" ht="15" spans="1:8">
      <c r="A45" s="22"/>
      <c r="B45" s="22"/>
      <c r="C45" s="5" t="s">
        <v>284</v>
      </c>
      <c r="D45" s="17" t="s">
        <v>179</v>
      </c>
      <c r="E45" s="17" t="s">
        <v>404</v>
      </c>
      <c r="F45" s="17" t="s">
        <v>170</v>
      </c>
      <c r="G45" s="3">
        <f t="shared" ref="G45:G53" si="3">G27</f>
        <v>120</v>
      </c>
      <c r="H45" s="3">
        <f t="shared" si="2"/>
        <v>25920</v>
      </c>
    </row>
    <row r="46" ht="15" spans="1:8">
      <c r="A46" s="22"/>
      <c r="B46" s="22"/>
      <c r="C46" s="6" t="s">
        <v>286</v>
      </c>
      <c r="D46" s="17" t="s">
        <v>15</v>
      </c>
      <c r="E46" s="17" t="s">
        <v>539</v>
      </c>
      <c r="F46" s="17" t="s">
        <v>170</v>
      </c>
      <c r="G46" s="3">
        <f t="shared" si="3"/>
        <v>120</v>
      </c>
      <c r="H46" s="3">
        <f t="shared" si="2"/>
        <v>172800</v>
      </c>
    </row>
    <row r="47" ht="15" spans="1:8">
      <c r="A47" s="22"/>
      <c r="B47" s="22"/>
      <c r="C47" s="5" t="s">
        <v>278</v>
      </c>
      <c r="D47" s="17" t="s">
        <v>182</v>
      </c>
      <c r="E47" s="17" t="s">
        <v>317</v>
      </c>
      <c r="F47" s="17" t="s">
        <v>170</v>
      </c>
      <c r="G47" s="3">
        <f t="shared" si="3"/>
        <v>479.84</v>
      </c>
      <c r="H47" s="3">
        <f t="shared" si="2"/>
        <v>34548.48</v>
      </c>
    </row>
    <row r="48" ht="15" spans="1:8">
      <c r="A48" s="22"/>
      <c r="B48" s="22"/>
      <c r="C48" s="5" t="s">
        <v>311</v>
      </c>
      <c r="D48" s="17" t="s">
        <v>179</v>
      </c>
      <c r="E48" s="17" t="s">
        <v>317</v>
      </c>
      <c r="F48" s="17" t="s">
        <v>170</v>
      </c>
      <c r="G48" s="3">
        <f t="shared" si="3"/>
        <v>60</v>
      </c>
      <c r="H48" s="3">
        <f t="shared" si="2"/>
        <v>4320</v>
      </c>
    </row>
    <row r="49" ht="15" spans="1:8">
      <c r="A49" s="22"/>
      <c r="B49" s="22"/>
      <c r="C49" s="5" t="s">
        <v>290</v>
      </c>
      <c r="D49" s="17" t="s">
        <v>179</v>
      </c>
      <c r="E49" s="17" t="s">
        <v>317</v>
      </c>
      <c r="F49" s="17" t="s">
        <v>170</v>
      </c>
      <c r="G49" s="3">
        <f t="shared" si="3"/>
        <v>60</v>
      </c>
      <c r="H49" s="3">
        <f t="shared" si="2"/>
        <v>4320</v>
      </c>
    </row>
    <row r="50" ht="15" spans="1:8">
      <c r="A50" s="22"/>
      <c r="B50" s="22"/>
      <c r="C50" s="5" t="s">
        <v>291</v>
      </c>
      <c r="D50" s="17" t="s">
        <v>179</v>
      </c>
      <c r="E50" s="17" t="s">
        <v>82</v>
      </c>
      <c r="F50" s="17" t="s">
        <v>170</v>
      </c>
      <c r="G50" s="3">
        <f t="shared" si="3"/>
        <v>185</v>
      </c>
      <c r="H50" s="3">
        <f t="shared" si="2"/>
        <v>1110</v>
      </c>
    </row>
    <row r="51" ht="15" spans="1:8">
      <c r="A51" s="22"/>
      <c r="B51" s="22"/>
      <c r="C51" s="5" t="s">
        <v>292</v>
      </c>
      <c r="D51" s="17" t="s">
        <v>179</v>
      </c>
      <c r="E51" s="17" t="s">
        <v>246</v>
      </c>
      <c r="F51" s="17" t="s">
        <v>170</v>
      </c>
      <c r="G51" s="3">
        <f t="shared" si="3"/>
        <v>10</v>
      </c>
      <c r="H51" s="3">
        <f t="shared" si="2"/>
        <v>240</v>
      </c>
    </row>
    <row r="52" ht="15" spans="1:8">
      <c r="A52" s="22"/>
      <c r="B52" s="22"/>
      <c r="C52" s="5" t="s">
        <v>548</v>
      </c>
      <c r="D52" s="17" t="s">
        <v>179</v>
      </c>
      <c r="E52" s="17" t="s">
        <v>313</v>
      </c>
      <c r="F52" s="17" t="s">
        <v>170</v>
      </c>
      <c r="G52" s="3">
        <f t="shared" si="3"/>
        <v>5</v>
      </c>
      <c r="H52" s="3">
        <f t="shared" si="2"/>
        <v>60</v>
      </c>
    </row>
    <row r="53" ht="15" spans="1:8">
      <c r="A53" s="22"/>
      <c r="B53" s="22"/>
      <c r="C53" s="5" t="s">
        <v>549</v>
      </c>
      <c r="D53" s="17" t="s">
        <v>179</v>
      </c>
      <c r="E53" s="17" t="s">
        <v>246</v>
      </c>
      <c r="F53" s="17" t="s">
        <v>170</v>
      </c>
      <c r="G53" s="3">
        <f t="shared" si="3"/>
        <v>4</v>
      </c>
      <c r="H53" s="3">
        <f t="shared" si="2"/>
        <v>96</v>
      </c>
    </row>
    <row r="54" ht="15" spans="1:8">
      <c r="A54" s="22"/>
      <c r="B54" s="22"/>
      <c r="C54" s="5" t="s">
        <v>543</v>
      </c>
      <c r="D54" s="17" t="s">
        <v>179</v>
      </c>
      <c r="E54" s="17" t="s">
        <v>404</v>
      </c>
      <c r="F54" s="17" t="s">
        <v>170</v>
      </c>
      <c r="G54" s="3">
        <f>G$18</f>
        <v>3</v>
      </c>
      <c r="H54" s="3">
        <f t="shared" si="2"/>
        <v>648</v>
      </c>
    </row>
    <row r="55" ht="15" spans="1:8">
      <c r="A55" s="22"/>
      <c r="B55" s="22"/>
      <c r="C55" s="5" t="s">
        <v>544</v>
      </c>
      <c r="D55" s="17" t="s">
        <v>179</v>
      </c>
      <c r="E55" s="17" t="s">
        <v>82</v>
      </c>
      <c r="F55" s="17" t="s">
        <v>170</v>
      </c>
      <c r="G55" s="3">
        <f>G37</f>
        <v>4</v>
      </c>
      <c r="H55" s="3">
        <f t="shared" si="2"/>
        <v>24</v>
      </c>
    </row>
    <row r="56" ht="15" spans="1:8">
      <c r="A56" s="22"/>
      <c r="B56" s="22"/>
      <c r="C56" s="5" t="s">
        <v>545</v>
      </c>
      <c r="D56" s="17" t="s">
        <v>179</v>
      </c>
      <c r="E56" s="17" t="s">
        <v>82</v>
      </c>
      <c r="F56" s="17" t="s">
        <v>170</v>
      </c>
      <c r="G56" s="3">
        <f>G38</f>
        <v>10</v>
      </c>
      <c r="H56" s="3">
        <f t="shared" si="2"/>
        <v>60</v>
      </c>
    </row>
    <row r="57" ht="15" spans="1:8">
      <c r="A57" s="17" t="s">
        <v>78</v>
      </c>
      <c r="B57" s="17" t="s">
        <v>552</v>
      </c>
      <c r="C57" s="5" t="s">
        <v>280</v>
      </c>
      <c r="D57" s="17" t="s">
        <v>174</v>
      </c>
      <c r="E57" s="17" t="s">
        <v>80</v>
      </c>
      <c r="F57" s="17" t="s">
        <v>281</v>
      </c>
      <c r="G57" s="3">
        <f>G$3</f>
        <v>6000</v>
      </c>
      <c r="H57" s="3">
        <f t="shared" si="2"/>
        <v>30000</v>
      </c>
    </row>
    <row r="58" ht="15" spans="1:8">
      <c r="A58" s="22"/>
      <c r="B58" s="22"/>
      <c r="C58" s="5" t="s">
        <v>282</v>
      </c>
      <c r="D58" s="17" t="s">
        <v>15</v>
      </c>
      <c r="E58" s="17" t="s">
        <v>547</v>
      </c>
      <c r="F58" s="17" t="s">
        <v>170</v>
      </c>
      <c r="G58" s="3">
        <f>G40</f>
        <v>35</v>
      </c>
      <c r="H58" s="3">
        <f t="shared" si="2"/>
        <v>84000</v>
      </c>
    </row>
    <row r="59" ht="15" spans="1:8">
      <c r="A59" s="22"/>
      <c r="B59" s="22"/>
      <c r="C59" s="5" t="s">
        <v>535</v>
      </c>
      <c r="D59" s="17" t="s">
        <v>15</v>
      </c>
      <c r="E59" s="17" t="s">
        <v>169</v>
      </c>
      <c r="F59" s="17" t="s">
        <v>170</v>
      </c>
      <c r="G59" s="3">
        <f>G41</f>
        <v>45</v>
      </c>
      <c r="H59" s="3">
        <f t="shared" si="2"/>
        <v>1350</v>
      </c>
    </row>
    <row r="60" ht="15" spans="1:8">
      <c r="A60" s="22"/>
      <c r="B60" s="22"/>
      <c r="C60" s="5" t="s">
        <v>536</v>
      </c>
      <c r="D60" s="17" t="s">
        <v>15</v>
      </c>
      <c r="E60" s="17" t="s">
        <v>255</v>
      </c>
      <c r="F60" s="17" t="s">
        <v>170</v>
      </c>
      <c r="G60" s="3">
        <f>G$6</f>
        <v>65</v>
      </c>
      <c r="H60" s="3">
        <f t="shared" si="2"/>
        <v>975</v>
      </c>
    </row>
    <row r="61" ht="15" spans="1:8">
      <c r="A61" s="22"/>
      <c r="B61" s="22"/>
      <c r="C61" s="5" t="s">
        <v>537</v>
      </c>
      <c r="D61" s="17" t="s">
        <v>15</v>
      </c>
      <c r="E61" s="17" t="s">
        <v>255</v>
      </c>
      <c r="F61" s="17" t="s">
        <v>170</v>
      </c>
      <c r="G61" s="3">
        <f>G43</f>
        <v>70</v>
      </c>
      <c r="H61" s="3">
        <f t="shared" si="2"/>
        <v>1050</v>
      </c>
    </row>
    <row r="62" ht="15" spans="1:8">
      <c r="A62" s="22"/>
      <c r="B62" s="22"/>
      <c r="C62" s="5" t="s">
        <v>538</v>
      </c>
      <c r="D62" s="17" t="s">
        <v>15</v>
      </c>
      <c r="E62" s="17" t="s">
        <v>466</v>
      </c>
      <c r="F62" s="17" t="s">
        <v>170</v>
      </c>
      <c r="G62" s="3">
        <f>G$8</f>
        <v>85</v>
      </c>
      <c r="H62" s="3">
        <f t="shared" si="2"/>
        <v>4250</v>
      </c>
    </row>
    <row r="63" ht="15" spans="1:8">
      <c r="A63" s="22"/>
      <c r="B63" s="22"/>
      <c r="C63" s="5" t="s">
        <v>284</v>
      </c>
      <c r="D63" s="17" t="s">
        <v>179</v>
      </c>
      <c r="E63" s="17" t="s">
        <v>355</v>
      </c>
      <c r="F63" s="17" t="s">
        <v>170</v>
      </c>
      <c r="G63" s="3">
        <f t="shared" ref="G63:G71" si="4">G45</f>
        <v>120</v>
      </c>
      <c r="H63" s="3">
        <f t="shared" si="2"/>
        <v>21600</v>
      </c>
    </row>
    <row r="64" ht="15" spans="1:8">
      <c r="A64" s="22"/>
      <c r="B64" s="22"/>
      <c r="C64" s="6" t="s">
        <v>286</v>
      </c>
      <c r="D64" s="17" t="s">
        <v>15</v>
      </c>
      <c r="E64" s="17" t="s">
        <v>157</v>
      </c>
      <c r="F64" s="17" t="s">
        <v>170</v>
      </c>
      <c r="G64" s="3">
        <f t="shared" si="4"/>
        <v>120</v>
      </c>
      <c r="H64" s="3">
        <f t="shared" si="2"/>
        <v>144000</v>
      </c>
    </row>
    <row r="65" ht="15" spans="1:8">
      <c r="A65" s="22"/>
      <c r="B65" s="22"/>
      <c r="C65" s="5" t="s">
        <v>278</v>
      </c>
      <c r="D65" s="17" t="s">
        <v>182</v>
      </c>
      <c r="E65" s="17" t="s">
        <v>324</v>
      </c>
      <c r="F65" s="17" t="s">
        <v>170</v>
      </c>
      <c r="G65" s="3">
        <f t="shared" si="4"/>
        <v>479.84</v>
      </c>
      <c r="H65" s="3">
        <f t="shared" si="2"/>
        <v>28790.4</v>
      </c>
    </row>
    <row r="66" ht="15" spans="1:8">
      <c r="A66" s="22"/>
      <c r="B66" s="22"/>
      <c r="C66" s="5" t="s">
        <v>311</v>
      </c>
      <c r="D66" s="17" t="s">
        <v>179</v>
      </c>
      <c r="E66" s="17" t="s">
        <v>324</v>
      </c>
      <c r="F66" s="17" t="s">
        <v>170</v>
      </c>
      <c r="G66" s="3">
        <f t="shared" si="4"/>
        <v>60</v>
      </c>
      <c r="H66" s="3">
        <f t="shared" si="2"/>
        <v>3600</v>
      </c>
    </row>
    <row r="67" ht="15" spans="1:8">
      <c r="A67" s="22"/>
      <c r="B67" s="22"/>
      <c r="C67" s="5" t="s">
        <v>290</v>
      </c>
      <c r="D67" s="17" t="s">
        <v>179</v>
      </c>
      <c r="E67" s="17" t="s">
        <v>324</v>
      </c>
      <c r="F67" s="17" t="s">
        <v>170</v>
      </c>
      <c r="G67" s="3">
        <f t="shared" si="4"/>
        <v>60</v>
      </c>
      <c r="H67" s="3">
        <f t="shared" si="2"/>
        <v>3600</v>
      </c>
    </row>
    <row r="68" ht="15" spans="1:8">
      <c r="A68" s="22"/>
      <c r="B68" s="22"/>
      <c r="C68" s="5" t="s">
        <v>291</v>
      </c>
      <c r="D68" s="17" t="s">
        <v>179</v>
      </c>
      <c r="E68" s="17" t="s">
        <v>80</v>
      </c>
      <c r="F68" s="17" t="s">
        <v>170</v>
      </c>
      <c r="G68" s="3">
        <f t="shared" si="4"/>
        <v>185</v>
      </c>
      <c r="H68" s="3">
        <f t="shared" ref="H68:H99" si="5">G68*E68</f>
        <v>925</v>
      </c>
    </row>
    <row r="69" ht="15" spans="1:8">
      <c r="A69" s="22"/>
      <c r="B69" s="22"/>
      <c r="C69" s="5" t="s">
        <v>292</v>
      </c>
      <c r="D69" s="17" t="s">
        <v>179</v>
      </c>
      <c r="E69" s="17" t="s">
        <v>344</v>
      </c>
      <c r="F69" s="17" t="s">
        <v>170</v>
      </c>
      <c r="G69" s="3">
        <f t="shared" si="4"/>
        <v>10</v>
      </c>
      <c r="H69" s="3">
        <f t="shared" si="5"/>
        <v>200</v>
      </c>
    </row>
    <row r="70" ht="15" spans="1:8">
      <c r="A70" s="22"/>
      <c r="B70" s="22"/>
      <c r="C70" s="5" t="s">
        <v>548</v>
      </c>
      <c r="D70" s="17" t="s">
        <v>179</v>
      </c>
      <c r="E70" s="17" t="s">
        <v>250</v>
      </c>
      <c r="F70" s="17" t="s">
        <v>170</v>
      </c>
      <c r="G70" s="3">
        <f t="shared" si="4"/>
        <v>5</v>
      </c>
      <c r="H70" s="3">
        <f t="shared" si="5"/>
        <v>50</v>
      </c>
    </row>
    <row r="71" ht="15" spans="1:8">
      <c r="A71" s="22"/>
      <c r="B71" s="22"/>
      <c r="C71" s="5" t="s">
        <v>549</v>
      </c>
      <c r="D71" s="17" t="s">
        <v>179</v>
      </c>
      <c r="E71" s="17" t="s">
        <v>344</v>
      </c>
      <c r="F71" s="17" t="s">
        <v>170</v>
      </c>
      <c r="G71" s="3">
        <f t="shared" si="4"/>
        <v>4</v>
      </c>
      <c r="H71" s="3">
        <f t="shared" si="5"/>
        <v>80</v>
      </c>
    </row>
    <row r="72" ht="15" spans="1:8">
      <c r="A72" s="22"/>
      <c r="B72" s="22"/>
      <c r="C72" s="5" t="s">
        <v>543</v>
      </c>
      <c r="D72" s="17" t="s">
        <v>179</v>
      </c>
      <c r="E72" s="17" t="s">
        <v>355</v>
      </c>
      <c r="F72" s="17" t="s">
        <v>170</v>
      </c>
      <c r="G72" s="3">
        <f>G$18</f>
        <v>3</v>
      </c>
      <c r="H72" s="3">
        <f t="shared" si="5"/>
        <v>540</v>
      </c>
    </row>
    <row r="73" ht="15" spans="1:8">
      <c r="A73" s="22"/>
      <c r="B73" s="22"/>
      <c r="C73" s="5" t="s">
        <v>544</v>
      </c>
      <c r="D73" s="17" t="s">
        <v>179</v>
      </c>
      <c r="E73" s="17" t="s">
        <v>80</v>
      </c>
      <c r="F73" s="17" t="s">
        <v>170</v>
      </c>
      <c r="G73" s="3">
        <f>G55</f>
        <v>4</v>
      </c>
      <c r="H73" s="3">
        <f t="shared" si="5"/>
        <v>20</v>
      </c>
    </row>
    <row r="74" ht="15" spans="1:8">
      <c r="A74" s="22"/>
      <c r="B74" s="22"/>
      <c r="C74" s="5" t="s">
        <v>545</v>
      </c>
      <c r="D74" s="17" t="s">
        <v>179</v>
      </c>
      <c r="E74" s="17" t="s">
        <v>80</v>
      </c>
      <c r="F74" s="17" t="s">
        <v>170</v>
      </c>
      <c r="G74" s="3">
        <f>G56</f>
        <v>10</v>
      </c>
      <c r="H74" s="3">
        <f t="shared" si="5"/>
        <v>50</v>
      </c>
    </row>
    <row r="75" ht="22" customHeight="1" spans="1:8">
      <c r="A75" s="17" t="s">
        <v>80</v>
      </c>
      <c r="B75" s="17" t="s">
        <v>553</v>
      </c>
      <c r="C75" s="5" t="s">
        <v>280</v>
      </c>
      <c r="D75" s="17" t="s">
        <v>174</v>
      </c>
      <c r="E75" s="17" t="s">
        <v>82</v>
      </c>
      <c r="F75" s="17" t="s">
        <v>281</v>
      </c>
      <c r="G75" s="3">
        <f>G$3</f>
        <v>6000</v>
      </c>
      <c r="H75" s="3">
        <f t="shared" si="5"/>
        <v>36000</v>
      </c>
    </row>
    <row r="76" ht="15" spans="1:8">
      <c r="A76" s="17"/>
      <c r="B76" s="17"/>
      <c r="C76" s="5" t="s">
        <v>282</v>
      </c>
      <c r="D76" s="17" t="s">
        <v>15</v>
      </c>
      <c r="E76" s="17" t="s">
        <v>554</v>
      </c>
      <c r="F76" s="17" t="s">
        <v>170</v>
      </c>
      <c r="G76" s="3">
        <f>G58</f>
        <v>35</v>
      </c>
      <c r="H76" s="3">
        <f t="shared" si="5"/>
        <v>75600</v>
      </c>
    </row>
    <row r="77" ht="15" spans="1:8">
      <c r="A77" s="17"/>
      <c r="B77" s="17"/>
      <c r="C77" s="5" t="s">
        <v>535</v>
      </c>
      <c r="D77" s="17" t="s">
        <v>15</v>
      </c>
      <c r="E77" s="17" t="s">
        <v>264</v>
      </c>
      <c r="F77" s="17" t="s">
        <v>170</v>
      </c>
      <c r="G77" s="3">
        <f>G59</f>
        <v>45</v>
      </c>
      <c r="H77" s="3">
        <f t="shared" si="5"/>
        <v>1620</v>
      </c>
    </row>
    <row r="78" ht="15" spans="1:8">
      <c r="A78" s="17"/>
      <c r="B78" s="17"/>
      <c r="C78" s="5" t="s">
        <v>536</v>
      </c>
      <c r="D78" s="17" t="s">
        <v>15</v>
      </c>
      <c r="E78" s="17" t="s">
        <v>204</v>
      </c>
      <c r="F78" s="17" t="s">
        <v>170</v>
      </c>
      <c r="G78" s="3">
        <f>G$6</f>
        <v>65</v>
      </c>
      <c r="H78" s="3">
        <f t="shared" si="5"/>
        <v>1170</v>
      </c>
    </row>
    <row r="79" ht="15" spans="1:8">
      <c r="A79" s="17"/>
      <c r="B79" s="17"/>
      <c r="C79" s="5" t="s">
        <v>537</v>
      </c>
      <c r="D79" s="17" t="s">
        <v>15</v>
      </c>
      <c r="E79" s="17" t="s">
        <v>204</v>
      </c>
      <c r="F79" s="17" t="s">
        <v>170</v>
      </c>
      <c r="G79" s="3">
        <f>G61</f>
        <v>70</v>
      </c>
      <c r="H79" s="3">
        <f t="shared" si="5"/>
        <v>1260</v>
      </c>
    </row>
    <row r="80" ht="15" spans="1:8">
      <c r="A80" s="17"/>
      <c r="B80" s="17"/>
      <c r="C80" s="5" t="s">
        <v>538</v>
      </c>
      <c r="D80" s="17" t="s">
        <v>15</v>
      </c>
      <c r="E80" s="17" t="s">
        <v>324</v>
      </c>
      <c r="F80" s="17" t="s">
        <v>170</v>
      </c>
      <c r="G80" s="3">
        <f>G$8</f>
        <v>85</v>
      </c>
      <c r="H80" s="3">
        <f t="shared" si="5"/>
        <v>5100</v>
      </c>
    </row>
    <row r="81" ht="15" spans="1:8">
      <c r="A81" s="17"/>
      <c r="B81" s="17"/>
      <c r="C81" s="5" t="s">
        <v>284</v>
      </c>
      <c r="D81" s="17" t="s">
        <v>179</v>
      </c>
      <c r="E81" s="17" t="s">
        <v>404</v>
      </c>
      <c r="F81" s="17" t="s">
        <v>170</v>
      </c>
      <c r="G81" s="3">
        <f t="shared" ref="G81:G89" si="6">G63</f>
        <v>120</v>
      </c>
      <c r="H81" s="3">
        <f t="shared" si="5"/>
        <v>25920</v>
      </c>
    </row>
    <row r="82" ht="15" spans="1:8">
      <c r="A82" s="17"/>
      <c r="B82" s="17"/>
      <c r="C82" s="5" t="s">
        <v>286</v>
      </c>
      <c r="D82" s="17" t="s">
        <v>15</v>
      </c>
      <c r="E82" s="17" t="s">
        <v>539</v>
      </c>
      <c r="F82" s="17" t="s">
        <v>170</v>
      </c>
      <c r="G82" s="3">
        <f t="shared" si="6"/>
        <v>120</v>
      </c>
      <c r="H82" s="3">
        <f t="shared" si="5"/>
        <v>172800</v>
      </c>
    </row>
    <row r="83" ht="15" spans="1:8">
      <c r="A83" s="17"/>
      <c r="B83" s="17"/>
      <c r="C83" s="5" t="s">
        <v>278</v>
      </c>
      <c r="D83" s="17" t="s">
        <v>182</v>
      </c>
      <c r="E83" s="17" t="s">
        <v>317</v>
      </c>
      <c r="F83" s="17" t="s">
        <v>170</v>
      </c>
      <c r="G83" s="3">
        <f t="shared" si="6"/>
        <v>479.84</v>
      </c>
      <c r="H83" s="3">
        <f t="shared" si="5"/>
        <v>34548.48</v>
      </c>
    </row>
    <row r="84" ht="15" spans="1:8">
      <c r="A84" s="17"/>
      <c r="B84" s="17"/>
      <c r="C84" s="5" t="s">
        <v>311</v>
      </c>
      <c r="D84" s="17" t="s">
        <v>179</v>
      </c>
      <c r="E84" s="17" t="s">
        <v>317</v>
      </c>
      <c r="F84" s="17" t="s">
        <v>170</v>
      </c>
      <c r="G84" s="3">
        <f t="shared" si="6"/>
        <v>60</v>
      </c>
      <c r="H84" s="3">
        <f t="shared" si="5"/>
        <v>4320</v>
      </c>
    </row>
    <row r="85" ht="15" spans="1:8">
      <c r="A85" s="17"/>
      <c r="B85" s="17"/>
      <c r="C85" s="5" t="s">
        <v>290</v>
      </c>
      <c r="D85" s="17" t="s">
        <v>179</v>
      </c>
      <c r="E85" s="17" t="s">
        <v>317</v>
      </c>
      <c r="F85" s="17" t="s">
        <v>170</v>
      </c>
      <c r="G85" s="3">
        <f t="shared" si="6"/>
        <v>60</v>
      </c>
      <c r="H85" s="3">
        <f t="shared" si="5"/>
        <v>4320</v>
      </c>
    </row>
    <row r="86" ht="15" spans="1:8">
      <c r="A86" s="17"/>
      <c r="B86" s="17"/>
      <c r="C86" s="5" t="s">
        <v>291</v>
      </c>
      <c r="D86" s="17" t="s">
        <v>179</v>
      </c>
      <c r="E86" s="17" t="s">
        <v>82</v>
      </c>
      <c r="F86" s="17" t="s">
        <v>170</v>
      </c>
      <c r="G86" s="3">
        <f t="shared" si="6"/>
        <v>185</v>
      </c>
      <c r="H86" s="3">
        <f t="shared" si="5"/>
        <v>1110</v>
      </c>
    </row>
    <row r="87" ht="15" spans="1:8">
      <c r="A87" s="17"/>
      <c r="B87" s="17"/>
      <c r="C87" s="5" t="s">
        <v>292</v>
      </c>
      <c r="D87" s="17" t="s">
        <v>179</v>
      </c>
      <c r="E87" s="17" t="s">
        <v>246</v>
      </c>
      <c r="F87" s="17" t="s">
        <v>170</v>
      </c>
      <c r="G87" s="3">
        <f t="shared" si="6"/>
        <v>10</v>
      </c>
      <c r="H87" s="3">
        <f t="shared" si="5"/>
        <v>240</v>
      </c>
    </row>
    <row r="88" ht="15" spans="1:8">
      <c r="A88" s="17"/>
      <c r="B88" s="17"/>
      <c r="C88" s="5" t="s">
        <v>548</v>
      </c>
      <c r="D88" s="17" t="s">
        <v>179</v>
      </c>
      <c r="E88" s="17" t="s">
        <v>313</v>
      </c>
      <c r="F88" s="17" t="s">
        <v>170</v>
      </c>
      <c r="G88" s="3">
        <f t="shared" si="6"/>
        <v>5</v>
      </c>
      <c r="H88" s="3">
        <f t="shared" si="5"/>
        <v>60</v>
      </c>
    </row>
    <row r="89" ht="15" spans="1:8">
      <c r="A89" s="17"/>
      <c r="B89" s="17"/>
      <c r="C89" s="5" t="s">
        <v>549</v>
      </c>
      <c r="D89" s="17" t="s">
        <v>179</v>
      </c>
      <c r="E89" s="17" t="s">
        <v>246</v>
      </c>
      <c r="F89" s="17" t="s">
        <v>170</v>
      </c>
      <c r="G89" s="3">
        <f t="shared" si="6"/>
        <v>4</v>
      </c>
      <c r="H89" s="3">
        <f t="shared" si="5"/>
        <v>96</v>
      </c>
    </row>
    <row r="90" ht="15" spans="1:8">
      <c r="A90" s="17"/>
      <c r="B90" s="17"/>
      <c r="C90" s="5" t="s">
        <v>543</v>
      </c>
      <c r="D90" s="17" t="s">
        <v>179</v>
      </c>
      <c r="E90" s="17" t="s">
        <v>404</v>
      </c>
      <c r="F90" s="17" t="s">
        <v>170</v>
      </c>
      <c r="G90" s="3">
        <f>G$18</f>
        <v>3</v>
      </c>
      <c r="H90" s="3">
        <f t="shared" si="5"/>
        <v>648</v>
      </c>
    </row>
    <row r="91" ht="15" spans="1:8">
      <c r="A91" s="17"/>
      <c r="B91" s="17"/>
      <c r="C91" s="5" t="s">
        <v>544</v>
      </c>
      <c r="D91" s="17" t="s">
        <v>179</v>
      </c>
      <c r="E91" s="17" t="s">
        <v>82</v>
      </c>
      <c r="F91" s="17" t="s">
        <v>170</v>
      </c>
      <c r="G91" s="3">
        <f>G73</f>
        <v>4</v>
      </c>
      <c r="H91" s="3">
        <f t="shared" si="5"/>
        <v>24</v>
      </c>
    </row>
    <row r="92" ht="15" spans="1:8">
      <c r="A92" s="17"/>
      <c r="B92" s="17"/>
      <c r="C92" s="5" t="s">
        <v>545</v>
      </c>
      <c r="D92" s="17" t="s">
        <v>179</v>
      </c>
      <c r="E92" s="17" t="s">
        <v>82</v>
      </c>
      <c r="F92" s="17" t="s">
        <v>170</v>
      </c>
      <c r="G92" s="3">
        <f>G74</f>
        <v>10</v>
      </c>
      <c r="H92" s="3">
        <f t="shared" si="5"/>
        <v>60</v>
      </c>
    </row>
    <row r="93" ht="22" customHeight="1" spans="1:8">
      <c r="A93" s="17" t="s">
        <v>82</v>
      </c>
      <c r="B93" s="17" t="s">
        <v>555</v>
      </c>
      <c r="C93" s="5" t="s">
        <v>280</v>
      </c>
      <c r="D93" s="17" t="s">
        <v>174</v>
      </c>
      <c r="E93" s="17" t="s">
        <v>80</v>
      </c>
      <c r="F93" s="17" t="s">
        <v>281</v>
      </c>
      <c r="G93" s="3">
        <f>G$3</f>
        <v>6000</v>
      </c>
      <c r="H93" s="3">
        <f t="shared" si="5"/>
        <v>30000</v>
      </c>
    </row>
    <row r="94" ht="15" spans="1:8">
      <c r="A94" s="22"/>
      <c r="B94" s="22"/>
      <c r="C94" s="5" t="s">
        <v>282</v>
      </c>
      <c r="D94" s="17" t="s">
        <v>15</v>
      </c>
      <c r="E94" s="17" t="s">
        <v>547</v>
      </c>
      <c r="F94" s="17" t="s">
        <v>170</v>
      </c>
      <c r="G94" s="3">
        <f>G76</f>
        <v>35</v>
      </c>
      <c r="H94" s="3">
        <f t="shared" si="5"/>
        <v>84000</v>
      </c>
    </row>
    <row r="95" ht="15" spans="1:8">
      <c r="A95" s="22"/>
      <c r="B95" s="22"/>
      <c r="C95" s="5" t="s">
        <v>535</v>
      </c>
      <c r="D95" s="17" t="s">
        <v>15</v>
      </c>
      <c r="E95" s="17" t="s">
        <v>264</v>
      </c>
      <c r="F95" s="17" t="s">
        <v>170</v>
      </c>
      <c r="G95" s="3">
        <f>G77</f>
        <v>45</v>
      </c>
      <c r="H95" s="3">
        <f t="shared" si="5"/>
        <v>1620</v>
      </c>
    </row>
    <row r="96" ht="15" spans="1:8">
      <c r="A96" s="22"/>
      <c r="B96" s="22"/>
      <c r="C96" s="5" t="s">
        <v>536</v>
      </c>
      <c r="D96" s="17" t="s">
        <v>15</v>
      </c>
      <c r="E96" s="17" t="s">
        <v>204</v>
      </c>
      <c r="F96" s="17" t="s">
        <v>170</v>
      </c>
      <c r="G96" s="3">
        <f>G$6</f>
        <v>65</v>
      </c>
      <c r="H96" s="3">
        <f t="shared" si="5"/>
        <v>1170</v>
      </c>
    </row>
    <row r="97" ht="15" spans="1:8">
      <c r="A97" s="22"/>
      <c r="B97" s="22"/>
      <c r="C97" s="5" t="s">
        <v>537</v>
      </c>
      <c r="D97" s="17" t="s">
        <v>15</v>
      </c>
      <c r="E97" s="17" t="s">
        <v>204</v>
      </c>
      <c r="F97" s="17" t="s">
        <v>170</v>
      </c>
      <c r="G97" s="3">
        <f>G79</f>
        <v>70</v>
      </c>
      <c r="H97" s="3">
        <f t="shared" si="5"/>
        <v>1260</v>
      </c>
    </row>
    <row r="98" ht="15" spans="1:8">
      <c r="A98" s="22"/>
      <c r="B98" s="22"/>
      <c r="C98" s="5" t="s">
        <v>538</v>
      </c>
      <c r="D98" s="17" t="s">
        <v>15</v>
      </c>
      <c r="E98" s="17" t="s">
        <v>324</v>
      </c>
      <c r="F98" s="17" t="s">
        <v>170</v>
      </c>
      <c r="G98" s="3">
        <f>G$8</f>
        <v>85</v>
      </c>
      <c r="H98" s="3">
        <f t="shared" si="5"/>
        <v>5100</v>
      </c>
    </row>
    <row r="99" ht="15" spans="1:8">
      <c r="A99" s="22"/>
      <c r="B99" s="22"/>
      <c r="C99" s="5" t="s">
        <v>284</v>
      </c>
      <c r="D99" s="17" t="s">
        <v>179</v>
      </c>
      <c r="E99" s="17" t="s">
        <v>355</v>
      </c>
      <c r="F99" s="17" t="s">
        <v>170</v>
      </c>
      <c r="G99" s="3">
        <f t="shared" ref="G99:G107" si="7">G81</f>
        <v>120</v>
      </c>
      <c r="H99" s="3">
        <f t="shared" si="5"/>
        <v>21600</v>
      </c>
    </row>
    <row r="100" ht="15" spans="1:8">
      <c r="A100" s="22"/>
      <c r="B100" s="22"/>
      <c r="C100" s="6" t="s">
        <v>286</v>
      </c>
      <c r="D100" s="17" t="s">
        <v>15</v>
      </c>
      <c r="E100" s="17" t="s">
        <v>157</v>
      </c>
      <c r="F100" s="17" t="s">
        <v>170</v>
      </c>
      <c r="G100" s="3">
        <f t="shared" si="7"/>
        <v>120</v>
      </c>
      <c r="H100" s="3">
        <f t="shared" ref="H100:H128" si="8">G100*E100</f>
        <v>144000</v>
      </c>
    </row>
    <row r="101" ht="15" spans="1:8">
      <c r="A101" s="22"/>
      <c r="B101" s="22"/>
      <c r="C101" s="5" t="s">
        <v>278</v>
      </c>
      <c r="D101" s="17" t="s">
        <v>182</v>
      </c>
      <c r="E101" s="17" t="s">
        <v>324</v>
      </c>
      <c r="F101" s="17" t="s">
        <v>170</v>
      </c>
      <c r="G101" s="3">
        <f t="shared" si="7"/>
        <v>479.84</v>
      </c>
      <c r="H101" s="3">
        <f t="shared" si="8"/>
        <v>28790.4</v>
      </c>
    </row>
    <row r="102" ht="15" spans="1:8">
      <c r="A102" s="22"/>
      <c r="B102" s="22"/>
      <c r="C102" s="5" t="s">
        <v>311</v>
      </c>
      <c r="D102" s="17" t="s">
        <v>179</v>
      </c>
      <c r="E102" s="17" t="s">
        <v>324</v>
      </c>
      <c r="F102" s="17" t="s">
        <v>170</v>
      </c>
      <c r="G102" s="3">
        <f t="shared" si="7"/>
        <v>60</v>
      </c>
      <c r="H102" s="3">
        <f t="shared" si="8"/>
        <v>3600</v>
      </c>
    </row>
    <row r="103" ht="15" spans="1:8">
      <c r="A103" s="22"/>
      <c r="B103" s="22"/>
      <c r="C103" s="5" t="s">
        <v>290</v>
      </c>
      <c r="D103" s="17" t="s">
        <v>179</v>
      </c>
      <c r="E103" s="17" t="s">
        <v>324</v>
      </c>
      <c r="F103" s="17" t="s">
        <v>170</v>
      </c>
      <c r="G103" s="3">
        <f t="shared" si="7"/>
        <v>60</v>
      </c>
      <c r="H103" s="3">
        <f t="shared" si="8"/>
        <v>3600</v>
      </c>
    </row>
    <row r="104" ht="15" spans="1:8">
      <c r="A104" s="22"/>
      <c r="B104" s="22"/>
      <c r="C104" s="5" t="s">
        <v>300</v>
      </c>
      <c r="D104" s="17" t="s">
        <v>179</v>
      </c>
      <c r="E104" s="17" t="s">
        <v>80</v>
      </c>
      <c r="F104" s="17" t="s">
        <v>170</v>
      </c>
      <c r="G104" s="3">
        <f t="shared" si="7"/>
        <v>185</v>
      </c>
      <c r="H104" s="3">
        <f t="shared" si="8"/>
        <v>925</v>
      </c>
    </row>
    <row r="105" ht="15" spans="1:8">
      <c r="A105" s="22"/>
      <c r="B105" s="22"/>
      <c r="C105" s="5" t="s">
        <v>292</v>
      </c>
      <c r="D105" s="17" t="s">
        <v>179</v>
      </c>
      <c r="E105" s="17" t="s">
        <v>344</v>
      </c>
      <c r="F105" s="17" t="s">
        <v>170</v>
      </c>
      <c r="G105" s="3">
        <f t="shared" si="7"/>
        <v>10</v>
      </c>
      <c r="H105" s="3">
        <f t="shared" si="8"/>
        <v>200</v>
      </c>
    </row>
    <row r="106" ht="15" spans="1:8">
      <c r="A106" s="22"/>
      <c r="B106" s="22"/>
      <c r="C106" s="5" t="s">
        <v>548</v>
      </c>
      <c r="D106" s="17" t="s">
        <v>179</v>
      </c>
      <c r="E106" s="17" t="s">
        <v>250</v>
      </c>
      <c r="F106" s="17" t="s">
        <v>170</v>
      </c>
      <c r="G106" s="3">
        <f t="shared" si="7"/>
        <v>5</v>
      </c>
      <c r="H106" s="3">
        <f t="shared" si="8"/>
        <v>50</v>
      </c>
    </row>
    <row r="107" ht="15" spans="1:8">
      <c r="A107" s="22"/>
      <c r="B107" s="22"/>
      <c r="C107" s="5" t="s">
        <v>549</v>
      </c>
      <c r="D107" s="17" t="s">
        <v>179</v>
      </c>
      <c r="E107" s="17" t="s">
        <v>344</v>
      </c>
      <c r="F107" s="17" t="s">
        <v>170</v>
      </c>
      <c r="G107" s="3">
        <f t="shared" si="7"/>
        <v>4</v>
      </c>
      <c r="H107" s="3">
        <f t="shared" si="8"/>
        <v>80</v>
      </c>
    </row>
    <row r="108" ht="15" spans="1:8">
      <c r="A108" s="22"/>
      <c r="B108" s="22"/>
      <c r="C108" s="5" t="s">
        <v>543</v>
      </c>
      <c r="D108" s="17" t="s">
        <v>179</v>
      </c>
      <c r="E108" s="17" t="s">
        <v>355</v>
      </c>
      <c r="F108" s="17" t="s">
        <v>170</v>
      </c>
      <c r="G108" s="3">
        <f>G$18</f>
        <v>3</v>
      </c>
      <c r="H108" s="3">
        <f t="shared" si="8"/>
        <v>540</v>
      </c>
    </row>
    <row r="109" ht="15" spans="1:8">
      <c r="A109" s="22"/>
      <c r="B109" s="22"/>
      <c r="C109" s="5" t="s">
        <v>544</v>
      </c>
      <c r="D109" s="17" t="s">
        <v>179</v>
      </c>
      <c r="E109" s="17" t="s">
        <v>80</v>
      </c>
      <c r="F109" s="17" t="s">
        <v>170</v>
      </c>
      <c r="G109" s="3">
        <f>G91</f>
        <v>4</v>
      </c>
      <c r="H109" s="3">
        <f t="shared" si="8"/>
        <v>20</v>
      </c>
    </row>
    <row r="110" ht="15" spans="1:8">
      <c r="A110" s="22"/>
      <c r="B110" s="22"/>
      <c r="C110" s="5" t="s">
        <v>556</v>
      </c>
      <c r="D110" s="17" t="s">
        <v>179</v>
      </c>
      <c r="E110" s="17" t="s">
        <v>80</v>
      </c>
      <c r="F110" s="17" t="s">
        <v>170</v>
      </c>
      <c r="G110" s="3">
        <f>G92</f>
        <v>10</v>
      </c>
      <c r="H110" s="3">
        <f t="shared" si="8"/>
        <v>50</v>
      </c>
    </row>
    <row r="111" ht="15" spans="1:8">
      <c r="A111" s="17" t="s">
        <v>84</v>
      </c>
      <c r="B111" s="17" t="s">
        <v>557</v>
      </c>
      <c r="C111" s="5" t="s">
        <v>280</v>
      </c>
      <c r="D111" s="17" t="s">
        <v>174</v>
      </c>
      <c r="E111" s="17" t="s">
        <v>78</v>
      </c>
      <c r="F111" s="17" t="s">
        <v>281</v>
      </c>
      <c r="G111" s="3">
        <f>G$3</f>
        <v>6000</v>
      </c>
      <c r="H111" s="3">
        <f t="shared" si="8"/>
        <v>24000</v>
      </c>
    </row>
    <row r="112" ht="15" spans="1:8">
      <c r="A112" s="17"/>
      <c r="B112" s="17"/>
      <c r="C112" s="5" t="s">
        <v>282</v>
      </c>
      <c r="D112" s="17" t="s">
        <v>15</v>
      </c>
      <c r="E112" s="17" t="s">
        <v>558</v>
      </c>
      <c r="F112" s="17" t="s">
        <v>170</v>
      </c>
      <c r="G112" s="3">
        <f>G94</f>
        <v>35</v>
      </c>
      <c r="H112" s="3">
        <f t="shared" si="8"/>
        <v>67200</v>
      </c>
    </row>
    <row r="113" ht="15" spans="1:8">
      <c r="A113" s="17"/>
      <c r="B113" s="17"/>
      <c r="C113" s="5" t="s">
        <v>535</v>
      </c>
      <c r="D113" s="17" t="s">
        <v>15</v>
      </c>
      <c r="E113" s="17" t="s">
        <v>246</v>
      </c>
      <c r="F113" s="17" t="s">
        <v>170</v>
      </c>
      <c r="G113" s="3">
        <f>G95</f>
        <v>45</v>
      </c>
      <c r="H113" s="3">
        <f t="shared" si="8"/>
        <v>1080</v>
      </c>
    </row>
    <row r="114" ht="15" spans="1:8">
      <c r="A114" s="17"/>
      <c r="B114" s="17"/>
      <c r="C114" s="5" t="s">
        <v>536</v>
      </c>
      <c r="D114" s="17" t="s">
        <v>15</v>
      </c>
      <c r="E114" s="17" t="s">
        <v>313</v>
      </c>
      <c r="F114" s="17" t="s">
        <v>170</v>
      </c>
      <c r="G114" s="3">
        <f>G$6</f>
        <v>65</v>
      </c>
      <c r="H114" s="3">
        <f t="shared" si="8"/>
        <v>780</v>
      </c>
    </row>
    <row r="115" ht="15" spans="1:8">
      <c r="A115" s="17"/>
      <c r="B115" s="17"/>
      <c r="C115" s="5" t="s">
        <v>537</v>
      </c>
      <c r="D115" s="17" t="s">
        <v>15</v>
      </c>
      <c r="E115" s="17" t="s">
        <v>313</v>
      </c>
      <c r="F115" s="17" t="s">
        <v>170</v>
      </c>
      <c r="G115" s="3">
        <f>G97</f>
        <v>70</v>
      </c>
      <c r="H115" s="3">
        <f t="shared" si="8"/>
        <v>840</v>
      </c>
    </row>
    <row r="116" ht="15" spans="1:8">
      <c r="A116" s="17"/>
      <c r="B116" s="17"/>
      <c r="C116" s="5" t="s">
        <v>538</v>
      </c>
      <c r="D116" s="17" t="s">
        <v>15</v>
      </c>
      <c r="E116" s="17" t="s">
        <v>297</v>
      </c>
      <c r="F116" s="4"/>
      <c r="G116" s="3">
        <f>G$8</f>
        <v>85</v>
      </c>
      <c r="H116" s="3">
        <f t="shared" si="8"/>
        <v>3400</v>
      </c>
    </row>
    <row r="117" ht="15" spans="1:8">
      <c r="A117" s="17"/>
      <c r="B117" s="17"/>
      <c r="C117" s="5" t="s">
        <v>284</v>
      </c>
      <c r="D117" s="17" t="s">
        <v>179</v>
      </c>
      <c r="E117" s="17" t="s">
        <v>340</v>
      </c>
      <c r="F117" s="4"/>
      <c r="G117" s="3">
        <f t="shared" ref="G117:G125" si="9">G99</f>
        <v>120</v>
      </c>
      <c r="H117" s="3">
        <f t="shared" si="8"/>
        <v>17280</v>
      </c>
    </row>
    <row r="118" ht="15" spans="1:8">
      <c r="A118" s="17"/>
      <c r="B118" s="17"/>
      <c r="C118" s="6" t="s">
        <v>286</v>
      </c>
      <c r="D118" s="17" t="s">
        <v>15</v>
      </c>
      <c r="E118" s="17" t="s">
        <v>310</v>
      </c>
      <c r="F118" s="4"/>
      <c r="G118" s="3">
        <f t="shared" si="9"/>
        <v>120</v>
      </c>
      <c r="H118" s="3">
        <f t="shared" si="8"/>
        <v>115200</v>
      </c>
    </row>
    <row r="119" ht="15" spans="1:8">
      <c r="A119" s="17"/>
      <c r="B119" s="17"/>
      <c r="C119" s="5" t="s">
        <v>278</v>
      </c>
      <c r="D119" s="17" t="s">
        <v>182</v>
      </c>
      <c r="E119" s="17" t="s">
        <v>306</v>
      </c>
      <c r="F119" s="4"/>
      <c r="G119" s="3">
        <f t="shared" si="9"/>
        <v>479.84</v>
      </c>
      <c r="H119" s="3">
        <f t="shared" si="8"/>
        <v>23032.32</v>
      </c>
    </row>
    <row r="120" ht="15" spans="1:8">
      <c r="A120" s="17"/>
      <c r="B120" s="17"/>
      <c r="C120" s="5" t="s">
        <v>311</v>
      </c>
      <c r="D120" s="17" t="s">
        <v>179</v>
      </c>
      <c r="E120" s="17" t="s">
        <v>306</v>
      </c>
      <c r="F120" s="4"/>
      <c r="G120" s="3">
        <f t="shared" si="9"/>
        <v>60</v>
      </c>
      <c r="H120" s="3">
        <f t="shared" si="8"/>
        <v>2880</v>
      </c>
    </row>
    <row r="121" ht="15" spans="1:8">
      <c r="A121" s="17"/>
      <c r="B121" s="17"/>
      <c r="C121" s="5" t="s">
        <v>290</v>
      </c>
      <c r="D121" s="17" t="s">
        <v>179</v>
      </c>
      <c r="E121" s="17" t="s">
        <v>306</v>
      </c>
      <c r="F121" s="4"/>
      <c r="G121" s="3">
        <f t="shared" si="9"/>
        <v>60</v>
      </c>
      <c r="H121" s="3">
        <f t="shared" si="8"/>
        <v>2880</v>
      </c>
    </row>
    <row r="122" ht="15" spans="1:8">
      <c r="A122" s="17"/>
      <c r="B122" s="17"/>
      <c r="C122" s="5" t="s">
        <v>291</v>
      </c>
      <c r="D122" s="17" t="s">
        <v>179</v>
      </c>
      <c r="E122" s="17" t="s">
        <v>78</v>
      </c>
      <c r="F122" s="4"/>
      <c r="G122" s="3">
        <f t="shared" si="9"/>
        <v>185</v>
      </c>
      <c r="H122" s="3">
        <f t="shared" si="8"/>
        <v>740</v>
      </c>
    </row>
    <row r="123" ht="15" spans="1:8">
      <c r="A123" s="17"/>
      <c r="B123" s="17"/>
      <c r="C123" s="5" t="s">
        <v>292</v>
      </c>
      <c r="D123" s="17" t="s">
        <v>179</v>
      </c>
      <c r="E123" s="17" t="s">
        <v>333</v>
      </c>
      <c r="F123" s="4"/>
      <c r="G123" s="3">
        <f t="shared" si="9"/>
        <v>10</v>
      </c>
      <c r="H123" s="3">
        <f t="shared" si="8"/>
        <v>160</v>
      </c>
    </row>
    <row r="124" ht="15" spans="1:8">
      <c r="A124" s="17"/>
      <c r="B124" s="17"/>
      <c r="C124" s="5" t="s">
        <v>548</v>
      </c>
      <c r="D124" s="17" t="s">
        <v>179</v>
      </c>
      <c r="E124" s="17" t="s">
        <v>185</v>
      </c>
      <c r="F124" s="4"/>
      <c r="G124" s="3">
        <f t="shared" si="9"/>
        <v>5</v>
      </c>
      <c r="H124" s="3">
        <f t="shared" si="8"/>
        <v>40</v>
      </c>
    </row>
    <row r="125" ht="15" spans="1:8">
      <c r="A125" s="17"/>
      <c r="B125" s="17"/>
      <c r="C125" s="5" t="s">
        <v>549</v>
      </c>
      <c r="D125" s="17" t="s">
        <v>179</v>
      </c>
      <c r="E125" s="17" t="s">
        <v>333</v>
      </c>
      <c r="F125" s="4"/>
      <c r="G125" s="3">
        <f t="shared" si="9"/>
        <v>4</v>
      </c>
      <c r="H125" s="3">
        <f t="shared" si="8"/>
        <v>64</v>
      </c>
    </row>
    <row r="126" ht="15" spans="1:8">
      <c r="A126" s="17"/>
      <c r="B126" s="17"/>
      <c r="C126" s="5" t="s">
        <v>543</v>
      </c>
      <c r="D126" s="17" t="s">
        <v>179</v>
      </c>
      <c r="E126" s="17" t="s">
        <v>340</v>
      </c>
      <c r="F126" s="4"/>
      <c r="G126" s="3">
        <f>G$18</f>
        <v>3</v>
      </c>
      <c r="H126" s="3">
        <f t="shared" si="8"/>
        <v>432</v>
      </c>
    </row>
    <row r="127" ht="15" spans="1:8">
      <c r="A127" s="17"/>
      <c r="B127" s="17"/>
      <c r="C127" s="5" t="s">
        <v>544</v>
      </c>
      <c r="D127" s="17" t="s">
        <v>179</v>
      </c>
      <c r="E127" s="17" t="s">
        <v>78</v>
      </c>
      <c r="F127" s="4"/>
      <c r="G127" s="3">
        <f>G109</f>
        <v>4</v>
      </c>
      <c r="H127" s="3">
        <f t="shared" si="8"/>
        <v>16</v>
      </c>
    </row>
    <row r="128" ht="15" spans="1:8">
      <c r="A128" s="17"/>
      <c r="B128" s="17"/>
      <c r="C128" s="5" t="s">
        <v>545</v>
      </c>
      <c r="D128" s="17" t="s">
        <v>179</v>
      </c>
      <c r="E128" s="17" t="s">
        <v>78</v>
      </c>
      <c r="F128" s="4"/>
      <c r="G128" s="3">
        <f>G110</f>
        <v>10</v>
      </c>
      <c r="H128" s="3">
        <f t="shared" si="8"/>
        <v>40</v>
      </c>
    </row>
    <row r="129" spans="8:8">
      <c r="H129" s="1">
        <f>SUM(H3:H128)</f>
        <v>2381919.96</v>
      </c>
    </row>
  </sheetData>
  <autoFilter ref="A1:H129">
    <extLst/>
  </autoFilter>
  <mergeCells count="15">
    <mergeCell ref="A1:F1"/>
    <mergeCell ref="A3:A20"/>
    <mergeCell ref="A21:A38"/>
    <mergeCell ref="A39:A56"/>
    <mergeCell ref="A57:A74"/>
    <mergeCell ref="A75:A92"/>
    <mergeCell ref="A93:A110"/>
    <mergeCell ref="A111:A128"/>
    <mergeCell ref="B3:B20"/>
    <mergeCell ref="B21:B38"/>
    <mergeCell ref="B39:B56"/>
    <mergeCell ref="B57:B74"/>
    <mergeCell ref="B75:B92"/>
    <mergeCell ref="B93:B110"/>
    <mergeCell ref="B111:B128"/>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5"/>
  <sheetViews>
    <sheetView workbookViewId="0">
      <selection activeCell="J16" sqref="J16"/>
    </sheetView>
  </sheetViews>
  <sheetFormatPr defaultColWidth="9" defaultRowHeight="13.5" outlineLevelRow="4"/>
  <cols>
    <col min="3" max="3" width="29" style="20" customWidth="1"/>
    <col min="4" max="4" width="8.44166666666667" style="20" customWidth="1"/>
    <col min="6" max="6" width="9" hidden="1" customWidth="1"/>
    <col min="7" max="7" width="10" style="1" customWidth="1"/>
    <col min="8" max="8" width="11" style="1" customWidth="1"/>
  </cols>
  <sheetData>
    <row r="1" ht="20" customHeight="1" spans="1:11">
      <c r="A1" s="21" t="s">
        <v>559</v>
      </c>
      <c r="B1" s="22"/>
      <c r="C1" s="23"/>
      <c r="D1" s="23"/>
      <c r="E1" s="22"/>
      <c r="F1" s="22"/>
      <c r="K1" t="e">
        <f>#REF!</f>
        <v>#REF!</v>
      </c>
    </row>
    <row r="2" ht="20" customHeight="1" spans="1:8">
      <c r="A2" s="17" t="s">
        <v>38</v>
      </c>
      <c r="B2" s="17" t="s">
        <v>162</v>
      </c>
      <c r="C2" s="5" t="s">
        <v>163</v>
      </c>
      <c r="D2" s="17" t="s">
        <v>4</v>
      </c>
      <c r="E2" s="17" t="s">
        <v>57</v>
      </c>
      <c r="F2" s="17" t="s">
        <v>59</v>
      </c>
      <c r="G2" s="3" t="s">
        <v>164</v>
      </c>
      <c r="H2" s="3" t="s">
        <v>128</v>
      </c>
    </row>
    <row r="3" ht="15" spans="1:8">
      <c r="A3" s="24">
        <v>1</v>
      </c>
      <c r="B3" s="25" t="s">
        <v>67</v>
      </c>
      <c r="C3" s="5" t="s">
        <v>278</v>
      </c>
      <c r="D3" s="17" t="s">
        <v>182</v>
      </c>
      <c r="E3" s="17">
        <v>1108</v>
      </c>
      <c r="F3" s="17" t="s">
        <v>170</v>
      </c>
      <c r="G3" s="3">
        <f>[1]估算单价计算表!B19</f>
        <v>600</v>
      </c>
      <c r="H3" s="3">
        <f>G3*E3</f>
        <v>664800</v>
      </c>
    </row>
    <row r="4" ht="15" spans="1:8">
      <c r="A4" s="24"/>
      <c r="B4" s="24"/>
      <c r="C4" s="5" t="s">
        <v>289</v>
      </c>
      <c r="D4" s="17" t="s">
        <v>179</v>
      </c>
      <c r="E4" s="17">
        <f>E3</f>
        <v>1108</v>
      </c>
      <c r="F4" s="17" t="s">
        <v>170</v>
      </c>
      <c r="G4" s="3">
        <f>[1]估算单价计算表!B23</f>
        <v>100</v>
      </c>
      <c r="H4" s="3">
        <f>G4*E4</f>
        <v>110800</v>
      </c>
    </row>
    <row r="5" ht="15" spans="1:8">
      <c r="A5" s="24"/>
      <c r="B5" s="24"/>
      <c r="C5" s="5" t="s">
        <v>290</v>
      </c>
      <c r="D5" s="17" t="s">
        <v>179</v>
      </c>
      <c r="E5" s="17">
        <f>E3</f>
        <v>1108</v>
      </c>
      <c r="F5" s="17" t="s">
        <v>170</v>
      </c>
      <c r="G5" s="3">
        <f>[1]估算单价计算表!B24</f>
        <v>100</v>
      </c>
      <c r="H5" s="3">
        <f>G5*E5</f>
        <v>110800</v>
      </c>
    </row>
  </sheetData>
  <autoFilter ref="A1:H5">
    <extLst/>
  </autoFilter>
  <mergeCells count="3">
    <mergeCell ref="A1:F1"/>
    <mergeCell ref="A3:A5"/>
    <mergeCell ref="B3:B5"/>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5"/>
  <sheetViews>
    <sheetView workbookViewId="0">
      <selection activeCell="J18" sqref="J18"/>
    </sheetView>
  </sheetViews>
  <sheetFormatPr defaultColWidth="9" defaultRowHeight="13.5" outlineLevelRow="4"/>
  <cols>
    <col min="3" max="3" width="29" style="20" customWidth="1"/>
    <col min="4" max="4" width="8.44166666666667" style="20" customWidth="1"/>
    <col min="6" max="6" width="9" hidden="1" customWidth="1"/>
    <col min="7" max="7" width="10" style="1" customWidth="1"/>
    <col min="8" max="8" width="11" style="1" customWidth="1"/>
  </cols>
  <sheetData>
    <row r="1" ht="20" customHeight="1" spans="1:11">
      <c r="A1" s="21" t="s">
        <v>560</v>
      </c>
      <c r="B1" s="22"/>
      <c r="C1" s="23"/>
      <c r="D1" s="23"/>
      <c r="E1" s="22"/>
      <c r="F1" s="22"/>
      <c r="K1" t="e">
        <f>#REF!</f>
        <v>#REF!</v>
      </c>
    </row>
    <row r="2" ht="20" customHeight="1" spans="1:8">
      <c r="A2" s="17" t="s">
        <v>38</v>
      </c>
      <c r="B2" s="17" t="s">
        <v>162</v>
      </c>
      <c r="C2" s="5" t="s">
        <v>163</v>
      </c>
      <c r="D2" s="17" t="s">
        <v>4</v>
      </c>
      <c r="E2" s="17" t="s">
        <v>57</v>
      </c>
      <c r="F2" s="17" t="s">
        <v>59</v>
      </c>
      <c r="G2" s="3" t="s">
        <v>164</v>
      </c>
      <c r="H2" s="3" t="s">
        <v>128</v>
      </c>
    </row>
    <row r="3" ht="15" spans="1:8">
      <c r="A3" s="24">
        <v>1</v>
      </c>
      <c r="B3" s="25" t="s">
        <v>69</v>
      </c>
      <c r="C3" s="5" t="s">
        <v>278</v>
      </c>
      <c r="D3" s="17" t="s">
        <v>182</v>
      </c>
      <c r="E3" s="17">
        <v>326</v>
      </c>
      <c r="F3" s="17" t="s">
        <v>170</v>
      </c>
      <c r="G3" s="3">
        <f>[1]估算单价计算表!B19</f>
        <v>600</v>
      </c>
      <c r="H3" s="3">
        <f>G3*E3</f>
        <v>195600</v>
      </c>
    </row>
    <row r="4" ht="15" spans="1:8">
      <c r="A4" s="24"/>
      <c r="B4" s="24"/>
      <c r="C4" s="5" t="s">
        <v>289</v>
      </c>
      <c r="D4" s="17" t="s">
        <v>179</v>
      </c>
      <c r="E4" s="17">
        <f>E3</f>
        <v>326</v>
      </c>
      <c r="F4" s="17" t="s">
        <v>170</v>
      </c>
      <c r="G4" s="3">
        <f>[1]估算单价计算表!B23</f>
        <v>100</v>
      </c>
      <c r="H4" s="3">
        <f>G4*E4</f>
        <v>32600</v>
      </c>
    </row>
    <row r="5" ht="15" spans="1:8">
      <c r="A5" s="24"/>
      <c r="B5" s="24"/>
      <c r="C5" s="5" t="s">
        <v>290</v>
      </c>
      <c r="D5" s="17" t="s">
        <v>179</v>
      </c>
      <c r="E5" s="17">
        <f>E3</f>
        <v>326</v>
      </c>
      <c r="F5" s="17" t="s">
        <v>170</v>
      </c>
      <c r="G5" s="3">
        <f>[1]估算单价计算表!B24</f>
        <v>100</v>
      </c>
      <c r="H5" s="3">
        <f>G5*E5</f>
        <v>32600</v>
      </c>
    </row>
  </sheetData>
  <autoFilter ref="A1:H5">
    <extLst/>
  </autoFilter>
  <mergeCells count="3">
    <mergeCell ref="A1:F1"/>
    <mergeCell ref="A3:A5"/>
    <mergeCell ref="B3:B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0"/>
  <sheetViews>
    <sheetView topLeftCell="A27" workbookViewId="0">
      <selection activeCell="A1" sqref="A1:D50"/>
    </sheetView>
  </sheetViews>
  <sheetFormatPr defaultColWidth="9" defaultRowHeight="13.5" outlineLevelCol="3"/>
  <cols>
    <col min="2" max="2" width="21.6333333333333" customWidth="1"/>
    <col min="4" max="4" width="33.75" customWidth="1"/>
  </cols>
  <sheetData>
    <row r="1" ht="25" customHeight="1" spans="1:4">
      <c r="A1" s="14" t="s">
        <v>561</v>
      </c>
      <c r="B1" s="15"/>
      <c r="C1" s="15"/>
      <c r="D1" s="15"/>
    </row>
    <row r="2" ht="25" customHeight="1" spans="1:4">
      <c r="A2" s="16" t="s">
        <v>38</v>
      </c>
      <c r="B2" s="16" t="s">
        <v>562</v>
      </c>
      <c r="C2" s="16" t="s">
        <v>57</v>
      </c>
      <c r="D2" s="16" t="s">
        <v>59</v>
      </c>
    </row>
    <row r="3" ht="25" customHeight="1" spans="1:4">
      <c r="A3" s="17" t="s">
        <v>563</v>
      </c>
      <c r="B3" s="17"/>
      <c r="C3" s="17"/>
      <c r="D3" s="17"/>
    </row>
    <row r="4" ht="25" customHeight="1" spans="1:4">
      <c r="A4" s="17" t="s">
        <v>166</v>
      </c>
      <c r="B4" s="17" t="s">
        <v>564</v>
      </c>
      <c r="C4" s="17" t="s">
        <v>166</v>
      </c>
      <c r="D4" s="17" t="s">
        <v>170</v>
      </c>
    </row>
    <row r="5" ht="25" customHeight="1" spans="1:4">
      <c r="A5" s="17" t="s">
        <v>74</v>
      </c>
      <c r="B5" s="17" t="s">
        <v>565</v>
      </c>
      <c r="C5" s="17" t="s">
        <v>166</v>
      </c>
      <c r="D5" s="17" t="s">
        <v>170</v>
      </c>
    </row>
    <row r="6" ht="25" customHeight="1" spans="1:4">
      <c r="A6" s="17" t="s">
        <v>76</v>
      </c>
      <c r="B6" s="17" t="s">
        <v>566</v>
      </c>
      <c r="C6" s="17" t="s">
        <v>166</v>
      </c>
      <c r="D6" s="17" t="s">
        <v>170</v>
      </c>
    </row>
    <row r="7" ht="25" customHeight="1" spans="1:4">
      <c r="A7" s="17" t="s">
        <v>78</v>
      </c>
      <c r="B7" s="17" t="s">
        <v>567</v>
      </c>
      <c r="C7" s="17" t="s">
        <v>166</v>
      </c>
      <c r="D7" s="17" t="s">
        <v>170</v>
      </c>
    </row>
    <row r="8" ht="40" customHeight="1" spans="1:4">
      <c r="A8" s="17" t="s">
        <v>80</v>
      </c>
      <c r="B8" s="17" t="s">
        <v>568</v>
      </c>
      <c r="C8" s="17" t="s">
        <v>170</v>
      </c>
      <c r="D8" s="17" t="s">
        <v>569</v>
      </c>
    </row>
    <row r="9" ht="25" customHeight="1" spans="1:4">
      <c r="A9" s="17" t="s">
        <v>82</v>
      </c>
      <c r="B9" s="17" t="s">
        <v>570</v>
      </c>
      <c r="C9" s="17" t="s">
        <v>166</v>
      </c>
      <c r="D9" s="17" t="s">
        <v>170</v>
      </c>
    </row>
    <row r="10" ht="25" customHeight="1" spans="1:4">
      <c r="A10" s="17" t="s">
        <v>84</v>
      </c>
      <c r="B10" s="17" t="s">
        <v>571</v>
      </c>
      <c r="C10" s="17" t="s">
        <v>166</v>
      </c>
      <c r="D10" s="17" t="s">
        <v>170</v>
      </c>
    </row>
    <row r="11" ht="25" customHeight="1" spans="1:4">
      <c r="A11" s="17" t="s">
        <v>185</v>
      </c>
      <c r="B11" s="17" t="s">
        <v>572</v>
      </c>
      <c r="C11" s="17" t="s">
        <v>166</v>
      </c>
      <c r="D11" s="17" t="s">
        <v>170</v>
      </c>
    </row>
    <row r="12" ht="25" customHeight="1" spans="1:4">
      <c r="A12" s="17" t="s">
        <v>170</v>
      </c>
      <c r="B12" s="17" t="s">
        <v>573</v>
      </c>
      <c r="C12" s="17"/>
      <c r="D12" s="17" t="s">
        <v>170</v>
      </c>
    </row>
    <row r="13" ht="25" customHeight="1" spans="1:4">
      <c r="A13" s="16" t="s">
        <v>574</v>
      </c>
      <c r="B13" s="18"/>
      <c r="C13" s="18"/>
      <c r="D13" s="18"/>
    </row>
    <row r="14" ht="25" customHeight="1" spans="1:4">
      <c r="A14" s="17" t="s">
        <v>166</v>
      </c>
      <c r="B14" s="17" t="s">
        <v>575</v>
      </c>
      <c r="C14" s="17" t="s">
        <v>166</v>
      </c>
      <c r="D14" s="17" t="s">
        <v>170</v>
      </c>
    </row>
    <row r="15" ht="25" customHeight="1" spans="1:4">
      <c r="A15" s="17" t="s">
        <v>74</v>
      </c>
      <c r="B15" s="17" t="s">
        <v>576</v>
      </c>
      <c r="C15" s="17" t="s">
        <v>166</v>
      </c>
      <c r="D15" s="17" t="s">
        <v>170</v>
      </c>
    </row>
    <row r="16" ht="25" customHeight="1" spans="1:4">
      <c r="A16" s="17" t="s">
        <v>76</v>
      </c>
      <c r="B16" s="17" t="s">
        <v>577</v>
      </c>
      <c r="C16" s="17" t="s">
        <v>166</v>
      </c>
      <c r="D16" s="17" t="s">
        <v>170</v>
      </c>
    </row>
    <row r="17" ht="25" customHeight="1" spans="1:4">
      <c r="A17" s="17" t="s">
        <v>78</v>
      </c>
      <c r="B17" s="17" t="s">
        <v>578</v>
      </c>
      <c r="C17" s="17" t="s">
        <v>166</v>
      </c>
      <c r="D17" s="17" t="s">
        <v>170</v>
      </c>
    </row>
    <row r="18" ht="25" customHeight="1" spans="1:4">
      <c r="A18" s="17" t="s">
        <v>80</v>
      </c>
      <c r="B18" s="17" t="s">
        <v>579</v>
      </c>
      <c r="C18" s="17" t="s">
        <v>166</v>
      </c>
      <c r="D18" s="17" t="s">
        <v>170</v>
      </c>
    </row>
    <row r="19" ht="25" customHeight="1" spans="1:4">
      <c r="A19" s="17" t="s">
        <v>82</v>
      </c>
      <c r="B19" s="17" t="s">
        <v>580</v>
      </c>
      <c r="C19" s="17" t="s">
        <v>166</v>
      </c>
      <c r="D19" s="17" t="s">
        <v>170</v>
      </c>
    </row>
    <row r="20" ht="25" customHeight="1" spans="1:4">
      <c r="A20" s="17" t="s">
        <v>170</v>
      </c>
      <c r="B20" s="17" t="s">
        <v>573</v>
      </c>
      <c r="C20" s="17"/>
      <c r="D20" s="17" t="s">
        <v>170</v>
      </c>
    </row>
    <row r="21" ht="25" customHeight="1" spans="1:4">
      <c r="A21" s="16" t="s">
        <v>581</v>
      </c>
      <c r="B21" s="18"/>
      <c r="C21" s="18"/>
      <c r="D21" s="18"/>
    </row>
    <row r="22" ht="25" customHeight="1" spans="1:4">
      <c r="A22" s="17" t="s">
        <v>166</v>
      </c>
      <c r="B22" s="17" t="s">
        <v>582</v>
      </c>
      <c r="C22" s="17" t="s">
        <v>166</v>
      </c>
      <c r="D22" s="17" t="s">
        <v>170</v>
      </c>
    </row>
    <row r="23" ht="25" customHeight="1" spans="1:4">
      <c r="A23" s="17" t="s">
        <v>74</v>
      </c>
      <c r="B23" s="17" t="s">
        <v>583</v>
      </c>
      <c r="C23" s="17" t="s">
        <v>166</v>
      </c>
      <c r="D23" s="17" t="s">
        <v>170</v>
      </c>
    </row>
    <row r="24" ht="25" customHeight="1" spans="1:4">
      <c r="A24" s="17" t="s">
        <v>76</v>
      </c>
      <c r="B24" s="17" t="s">
        <v>584</v>
      </c>
      <c r="C24" s="17" t="s">
        <v>166</v>
      </c>
      <c r="D24" s="17" t="s">
        <v>170</v>
      </c>
    </row>
    <row r="25" ht="25" customHeight="1" spans="1:4">
      <c r="A25" s="17" t="s">
        <v>170</v>
      </c>
      <c r="B25" s="17" t="s">
        <v>573</v>
      </c>
      <c r="C25" s="17"/>
      <c r="D25" s="17" t="s">
        <v>170</v>
      </c>
    </row>
    <row r="26" ht="25" customHeight="1" spans="1:4">
      <c r="A26" s="16" t="s">
        <v>585</v>
      </c>
      <c r="B26" s="18"/>
      <c r="C26" s="18"/>
      <c r="D26" s="18"/>
    </row>
    <row r="27" ht="25" customHeight="1" spans="1:4">
      <c r="A27" s="17" t="s">
        <v>166</v>
      </c>
      <c r="B27" s="17" t="s">
        <v>586</v>
      </c>
      <c r="C27" s="17" t="s">
        <v>166</v>
      </c>
      <c r="D27" s="17" t="s">
        <v>170</v>
      </c>
    </row>
    <row r="28" ht="25" customHeight="1" spans="1:4">
      <c r="A28" s="17" t="s">
        <v>74</v>
      </c>
      <c r="B28" s="17" t="s">
        <v>587</v>
      </c>
      <c r="C28" s="17" t="s">
        <v>166</v>
      </c>
      <c r="D28" s="17" t="s">
        <v>170</v>
      </c>
    </row>
    <row r="29" ht="25" customHeight="1" spans="1:4">
      <c r="A29" s="17" t="s">
        <v>76</v>
      </c>
      <c r="B29" s="17" t="s">
        <v>588</v>
      </c>
      <c r="C29" s="17" t="s">
        <v>166</v>
      </c>
      <c r="D29" s="17" t="s">
        <v>170</v>
      </c>
    </row>
    <row r="30" ht="25" customHeight="1" spans="1:4">
      <c r="A30" s="17" t="s">
        <v>170</v>
      </c>
      <c r="B30" s="17" t="s">
        <v>573</v>
      </c>
      <c r="C30" s="17"/>
      <c r="D30" s="17" t="s">
        <v>170</v>
      </c>
    </row>
    <row r="31" ht="25" customHeight="1" spans="1:4">
      <c r="A31" s="16" t="s">
        <v>589</v>
      </c>
      <c r="B31" s="18"/>
      <c r="C31" s="18"/>
      <c r="D31" s="18"/>
    </row>
    <row r="32" ht="25" customHeight="1" spans="1:4">
      <c r="A32" s="17" t="s">
        <v>166</v>
      </c>
      <c r="B32" s="17" t="s">
        <v>590</v>
      </c>
      <c r="C32" s="17" t="s">
        <v>275</v>
      </c>
      <c r="D32" s="17" t="s">
        <v>591</v>
      </c>
    </row>
    <row r="33" ht="25" customHeight="1" spans="1:4">
      <c r="A33" s="17" t="s">
        <v>74</v>
      </c>
      <c r="B33" s="17" t="s">
        <v>592</v>
      </c>
      <c r="C33" s="17" t="s">
        <v>593</v>
      </c>
      <c r="D33" s="17" t="s">
        <v>594</v>
      </c>
    </row>
    <row r="34" ht="25" customHeight="1" spans="1:4">
      <c r="A34" s="17" t="s">
        <v>170</v>
      </c>
      <c r="B34" s="17" t="s">
        <v>573</v>
      </c>
      <c r="C34" s="17"/>
      <c r="D34" s="17" t="s">
        <v>170</v>
      </c>
    </row>
    <row r="35" ht="25" customHeight="1" spans="1:4">
      <c r="A35" s="16" t="s">
        <v>595</v>
      </c>
      <c r="B35" s="18"/>
      <c r="C35" s="18"/>
      <c r="D35" s="18"/>
    </row>
    <row r="36" ht="54" customHeight="1" spans="1:4">
      <c r="A36" s="17" t="s">
        <v>166</v>
      </c>
      <c r="B36" s="17" t="s">
        <v>596</v>
      </c>
      <c r="C36" s="17" t="s">
        <v>78</v>
      </c>
      <c r="D36" s="17" t="s">
        <v>597</v>
      </c>
    </row>
    <row r="37" ht="96" customHeight="1" spans="1:4">
      <c r="A37" s="17" t="s">
        <v>74</v>
      </c>
      <c r="B37" s="17" t="s">
        <v>598</v>
      </c>
      <c r="C37" s="17" t="s">
        <v>166</v>
      </c>
      <c r="D37" s="17" t="s">
        <v>599</v>
      </c>
    </row>
    <row r="38" ht="25" customHeight="1" spans="1:4">
      <c r="A38" s="17" t="s">
        <v>76</v>
      </c>
      <c r="B38" s="17" t="s">
        <v>600</v>
      </c>
      <c r="C38" s="17" t="s">
        <v>166</v>
      </c>
      <c r="D38" s="17" t="s">
        <v>601</v>
      </c>
    </row>
    <row r="39" ht="25" customHeight="1" spans="1:4">
      <c r="A39" s="17" t="s">
        <v>78</v>
      </c>
      <c r="B39" s="17" t="s">
        <v>602</v>
      </c>
      <c r="C39" s="17" t="s">
        <v>74</v>
      </c>
      <c r="D39" s="17" t="s">
        <v>601</v>
      </c>
    </row>
    <row r="40" ht="25" customHeight="1" spans="1:4">
      <c r="A40" s="17" t="s">
        <v>80</v>
      </c>
      <c r="B40" s="17" t="s">
        <v>603</v>
      </c>
      <c r="C40" s="17" t="s">
        <v>166</v>
      </c>
      <c r="D40" s="17" t="s">
        <v>604</v>
      </c>
    </row>
    <row r="41" ht="39" customHeight="1" spans="1:4">
      <c r="A41" s="17" t="s">
        <v>82</v>
      </c>
      <c r="B41" s="17" t="s">
        <v>605</v>
      </c>
      <c r="C41" s="17" t="s">
        <v>166</v>
      </c>
      <c r="D41" s="17" t="s">
        <v>606</v>
      </c>
    </row>
    <row r="42" ht="25" customHeight="1" spans="1:4">
      <c r="A42" s="17" t="s">
        <v>84</v>
      </c>
      <c r="B42" s="17" t="s">
        <v>607</v>
      </c>
      <c r="C42" s="17" t="s">
        <v>74</v>
      </c>
      <c r="D42" s="17" t="s">
        <v>608</v>
      </c>
    </row>
    <row r="43" ht="83" customHeight="1" spans="1:4">
      <c r="A43" s="17" t="s">
        <v>185</v>
      </c>
      <c r="B43" s="17" t="s">
        <v>609</v>
      </c>
      <c r="C43" s="17" t="s">
        <v>166</v>
      </c>
      <c r="D43" s="19" t="s">
        <v>610</v>
      </c>
    </row>
    <row r="44" ht="25" customHeight="1" spans="1:4">
      <c r="A44" s="17" t="s">
        <v>231</v>
      </c>
      <c r="B44" s="17" t="s">
        <v>611</v>
      </c>
      <c r="C44" s="17" t="s">
        <v>166</v>
      </c>
      <c r="D44" s="17" t="s">
        <v>170</v>
      </c>
    </row>
    <row r="45" ht="25" customHeight="1" spans="1:4">
      <c r="A45" s="17" t="s">
        <v>250</v>
      </c>
      <c r="B45" s="17" t="s">
        <v>612</v>
      </c>
      <c r="C45" s="17" t="s">
        <v>166</v>
      </c>
      <c r="D45" s="17" t="s">
        <v>613</v>
      </c>
    </row>
    <row r="46" ht="25" customHeight="1" spans="1:4">
      <c r="A46" s="17" t="s">
        <v>304</v>
      </c>
      <c r="B46" s="17" t="s">
        <v>614</v>
      </c>
      <c r="C46" s="17" t="s">
        <v>166</v>
      </c>
      <c r="D46" s="17" t="s">
        <v>615</v>
      </c>
    </row>
    <row r="47" ht="25" customHeight="1" spans="1:4">
      <c r="A47" s="17" t="s">
        <v>313</v>
      </c>
      <c r="B47" s="17" t="s">
        <v>616</v>
      </c>
      <c r="C47" s="17" t="s">
        <v>166</v>
      </c>
      <c r="D47" s="17" t="s">
        <v>170</v>
      </c>
    </row>
    <row r="48" ht="25" customHeight="1" spans="1:4">
      <c r="A48" s="17" t="s">
        <v>329</v>
      </c>
      <c r="B48" s="17" t="s">
        <v>617</v>
      </c>
      <c r="C48" s="17" t="s">
        <v>166</v>
      </c>
      <c r="D48" s="17" t="s">
        <v>170</v>
      </c>
    </row>
    <row r="49" ht="25" customHeight="1" spans="1:4">
      <c r="A49" s="17" t="s">
        <v>170</v>
      </c>
      <c r="B49" s="17" t="s">
        <v>573</v>
      </c>
      <c r="C49" s="17"/>
      <c r="D49" s="17" t="s">
        <v>170</v>
      </c>
    </row>
    <row r="50" s="13" customFormat="1" ht="25" customHeight="1" spans="1:4">
      <c r="A50" s="16" t="s">
        <v>618</v>
      </c>
      <c r="B50" s="16" t="s">
        <v>619</v>
      </c>
      <c r="C50" s="18"/>
      <c r="D50" s="18" t="s">
        <v>170</v>
      </c>
    </row>
  </sheetData>
  <mergeCells count="7">
    <mergeCell ref="A1:D1"/>
    <mergeCell ref="A3:D3"/>
    <mergeCell ref="A13:D13"/>
    <mergeCell ref="A21:D21"/>
    <mergeCell ref="A26:D26"/>
    <mergeCell ref="A31:D31"/>
    <mergeCell ref="A35:D35"/>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H12" sqref="H12"/>
    </sheetView>
  </sheetViews>
  <sheetFormatPr defaultColWidth="9" defaultRowHeight="13.5"/>
  <cols>
    <col min="2" max="2" width="25.75" customWidth="1"/>
    <col min="5" max="5" width="14.3833333333333" customWidth="1"/>
    <col min="8" max="8" width="11.225" customWidth="1"/>
    <col min="10" max="10" width="12.8916666666667" customWidth="1"/>
  </cols>
  <sheetData>
    <row r="1" customFormat="1" ht="25" customHeight="1" spans="1:5">
      <c r="A1" s="11" t="s">
        <v>71</v>
      </c>
      <c r="B1" s="11"/>
      <c r="C1" s="11"/>
      <c r="D1" s="11"/>
      <c r="E1" s="11"/>
    </row>
    <row r="2" customFormat="1" ht="25" customHeight="1" spans="1:5">
      <c r="A2" s="11" t="s">
        <v>38</v>
      </c>
      <c r="B2" s="11" t="s">
        <v>162</v>
      </c>
      <c r="C2" s="11" t="s">
        <v>57</v>
      </c>
      <c r="D2" s="11" t="s">
        <v>4</v>
      </c>
      <c r="E2" s="11" t="s">
        <v>59</v>
      </c>
    </row>
    <row r="3" customFormat="1" ht="25" customHeight="1" spans="1:5">
      <c r="A3" s="3">
        <v>1</v>
      </c>
      <c r="B3" s="3" t="s">
        <v>620</v>
      </c>
      <c r="C3" s="3"/>
      <c r="D3" s="3" t="s">
        <v>73</v>
      </c>
      <c r="E3" s="3"/>
    </row>
    <row r="4" customFormat="1" ht="25" customHeight="1" spans="1:5">
      <c r="A4" s="3">
        <v>2</v>
      </c>
      <c r="B4" s="3" t="s">
        <v>621</v>
      </c>
      <c r="C4" s="3"/>
      <c r="D4" s="3" t="s">
        <v>73</v>
      </c>
      <c r="E4" s="3"/>
    </row>
    <row r="5" customFormat="1" ht="25" customHeight="1" spans="1:5">
      <c r="A5" s="3">
        <v>3</v>
      </c>
      <c r="B5" s="3" t="s">
        <v>622</v>
      </c>
      <c r="C5" s="3"/>
      <c r="D5" s="3" t="s">
        <v>73</v>
      </c>
      <c r="E5" s="3"/>
    </row>
    <row r="6" customFormat="1" ht="25" customHeight="1" spans="1:5">
      <c r="A6" s="3">
        <v>4</v>
      </c>
      <c r="B6" s="3" t="s">
        <v>77</v>
      </c>
      <c r="C6" s="3"/>
      <c r="D6" s="3" t="s">
        <v>73</v>
      </c>
      <c r="E6" s="3"/>
    </row>
    <row r="7" customFormat="1" ht="25" customHeight="1" spans="1:5">
      <c r="A7" s="3">
        <v>5</v>
      </c>
      <c r="B7" s="3" t="s">
        <v>81</v>
      </c>
      <c r="C7" s="3"/>
      <c r="D7" s="3" t="s">
        <v>73</v>
      </c>
      <c r="E7" s="3"/>
    </row>
    <row r="8" customFormat="1" ht="25" customHeight="1" spans="1:5">
      <c r="A8" s="3">
        <v>6</v>
      </c>
      <c r="B8" s="3" t="s">
        <v>83</v>
      </c>
      <c r="C8" s="3"/>
      <c r="D8" s="3" t="s">
        <v>73</v>
      </c>
      <c r="E8" s="3"/>
    </row>
    <row r="9" customFormat="1" ht="25" customHeight="1" spans="1:5">
      <c r="A9" s="3">
        <v>7</v>
      </c>
      <c r="B9" s="3" t="s">
        <v>85</v>
      </c>
      <c r="C9" s="3"/>
      <c r="D9" s="3" t="s">
        <v>73</v>
      </c>
      <c r="E9" s="3"/>
    </row>
    <row r="10" customFormat="1" ht="25" customHeight="1" spans="1:8">
      <c r="A10" s="3">
        <v>8</v>
      </c>
      <c r="B10" s="3" t="s">
        <v>623</v>
      </c>
      <c r="C10" s="3"/>
      <c r="D10" s="3" t="s">
        <v>73</v>
      </c>
      <c r="E10" s="4"/>
      <c r="H10" t="s">
        <v>624</v>
      </c>
    </row>
    <row r="11" ht="44" customHeight="1" spans="1:10">
      <c r="A11" s="3"/>
      <c r="B11" s="3" t="s">
        <v>90</v>
      </c>
      <c r="C11" s="3">
        <v>121022</v>
      </c>
      <c r="D11" s="3" t="s">
        <v>73</v>
      </c>
      <c r="E11" s="12" t="s">
        <v>625</v>
      </c>
      <c r="H11">
        <f>'6鑫河西苑7栋'!K2+'5星河家园34栋'!N2+'4新利小区58栋'!L2+'3唐徕湾小区36栋'!L2+'2明珠C区21栋'!K2+'1北苑小区4栋'!L2</f>
        <v>9656</v>
      </c>
      <c r="J11">
        <f>H11*441/10000</f>
        <v>425.8296</v>
      </c>
    </row>
    <row r="12" customFormat="1"/>
    <row r="13" spans="8:10">
      <c r="H13">
        <f>J13/441</f>
        <v>88031.5192743764</v>
      </c>
      <c r="J13">
        <f>3882.19*10000</f>
        <v>38821900</v>
      </c>
    </row>
  </sheetData>
  <mergeCells count="1">
    <mergeCell ref="A1:E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46"/>
  <sheetViews>
    <sheetView zoomScale="115" zoomScaleNormal="115" workbookViewId="0">
      <selection activeCell="E25" sqref="E25"/>
    </sheetView>
  </sheetViews>
  <sheetFormatPr defaultColWidth="8.89166666666667" defaultRowHeight="13.5"/>
  <cols>
    <col min="1" max="1" width="25.5916666666667" customWidth="1"/>
    <col min="2" max="2" width="11.6916666666667" style="1" customWidth="1"/>
    <col min="3" max="3" width="8.30833333333333" customWidth="1"/>
    <col min="4" max="4" width="9.66666666666667" customWidth="1"/>
    <col min="5" max="5" width="11.8916666666667" customWidth="1"/>
    <col min="6" max="6" width="7.66666666666667" customWidth="1"/>
    <col min="9" max="9" width="28.7833333333333" customWidth="1"/>
    <col min="11" max="11" width="10.5166666666667" customWidth="1"/>
    <col min="12" max="12" width="13.7166666666667" customWidth="1"/>
    <col min="13" max="13" width="11.8916666666667" customWidth="1"/>
    <col min="14" max="14" width="9.65833333333333" customWidth="1"/>
    <col min="17" max="17" width="22.0333333333333" customWidth="1"/>
  </cols>
  <sheetData>
    <row r="1" ht="18" customHeight="1" spans="1:17">
      <c r="A1" s="2" t="s">
        <v>626</v>
      </c>
      <c r="B1" s="3" t="s">
        <v>164</v>
      </c>
      <c r="C1" s="4"/>
      <c r="D1" s="3" t="s">
        <v>627</v>
      </c>
      <c r="E1" s="3" t="s">
        <v>628</v>
      </c>
      <c r="F1" s="3" t="s">
        <v>629</v>
      </c>
      <c r="I1" s="7" t="s">
        <v>630</v>
      </c>
      <c r="J1" s="3" t="s">
        <v>164</v>
      </c>
      <c r="K1" s="4"/>
      <c r="L1" s="3" t="s">
        <v>627</v>
      </c>
      <c r="M1" s="3" t="s">
        <v>628</v>
      </c>
      <c r="N1" s="3" t="s">
        <v>629</v>
      </c>
      <c r="Q1" s="7" t="s">
        <v>631</v>
      </c>
    </row>
    <row r="2" ht="18" customHeight="1" spans="1:19">
      <c r="A2" s="5" t="s">
        <v>280</v>
      </c>
      <c r="B2" s="3">
        <v>6000</v>
      </c>
      <c r="C2" s="4"/>
      <c r="D2" s="3"/>
      <c r="E2" s="3"/>
      <c r="F2" s="3"/>
      <c r="I2" s="8" t="s">
        <v>176</v>
      </c>
      <c r="Q2" t="s">
        <v>632</v>
      </c>
      <c r="R2" t="s">
        <v>164</v>
      </c>
      <c r="S2" t="s">
        <v>627</v>
      </c>
    </row>
    <row r="3" ht="18" customHeight="1" spans="1:19">
      <c r="A3" s="5" t="s">
        <v>176</v>
      </c>
      <c r="B3" s="3">
        <v>5500</v>
      </c>
      <c r="C3" s="4"/>
      <c r="D3" s="3"/>
      <c r="E3" s="3"/>
      <c r="F3" s="3"/>
      <c r="I3" s="8" t="s">
        <v>168</v>
      </c>
      <c r="J3" s="1">
        <v>450</v>
      </c>
      <c r="L3">
        <v>42.75</v>
      </c>
      <c r="Q3" t="s">
        <v>633</v>
      </c>
      <c r="R3">
        <v>450</v>
      </c>
      <c r="S3">
        <v>150</v>
      </c>
    </row>
    <row r="4" ht="18" customHeight="1" spans="1:19">
      <c r="A4" s="5"/>
      <c r="B4" s="3"/>
      <c r="C4" s="4"/>
      <c r="D4" s="3"/>
      <c r="E4" s="3"/>
      <c r="F4" s="3"/>
      <c r="I4" s="8"/>
      <c r="J4" s="1"/>
      <c r="Q4" t="s">
        <v>634</v>
      </c>
      <c r="R4" s="10">
        <f t="shared" ref="R4:R6" si="0">S4*3</f>
        <v>781.5</v>
      </c>
      <c r="S4">
        <v>260.5</v>
      </c>
    </row>
    <row r="5" ht="18" customHeight="1" spans="1:19">
      <c r="A5" s="5"/>
      <c r="B5" s="3"/>
      <c r="C5" s="4"/>
      <c r="D5" s="3"/>
      <c r="E5" s="3"/>
      <c r="F5" s="3"/>
      <c r="I5" s="8" t="s">
        <v>171</v>
      </c>
      <c r="J5" s="1">
        <v>730</v>
      </c>
      <c r="L5">
        <v>104.83</v>
      </c>
      <c r="Q5" t="s">
        <v>635</v>
      </c>
      <c r="R5" s="10">
        <f t="shared" si="0"/>
        <v>1276.8</v>
      </c>
      <c r="S5">
        <v>425.6</v>
      </c>
    </row>
    <row r="6" ht="18" customHeight="1" spans="1:19">
      <c r="A6" s="5"/>
      <c r="B6" s="3"/>
      <c r="C6" s="4"/>
      <c r="D6" s="3"/>
      <c r="E6" s="3"/>
      <c r="F6" s="3"/>
      <c r="I6" s="8" t="s">
        <v>201</v>
      </c>
      <c r="J6" s="1">
        <v>830</v>
      </c>
      <c r="L6">
        <v>139.75</v>
      </c>
      <c r="Q6" t="s">
        <v>636</v>
      </c>
      <c r="R6" s="10">
        <f t="shared" si="0"/>
        <v>1708.5</v>
      </c>
      <c r="S6">
        <v>569.5</v>
      </c>
    </row>
    <row r="7" ht="18" customHeight="1" spans="1:10">
      <c r="A7" s="5"/>
      <c r="B7" s="3"/>
      <c r="C7" s="4"/>
      <c r="D7" s="3"/>
      <c r="E7" s="3"/>
      <c r="F7" s="3"/>
      <c r="I7" s="9"/>
      <c r="J7" s="1"/>
    </row>
    <row r="8" ht="18" customHeight="1" spans="1:6">
      <c r="A8" s="5"/>
      <c r="B8" s="3"/>
      <c r="C8" s="4"/>
      <c r="D8" s="3"/>
      <c r="E8" s="3"/>
      <c r="F8" s="3"/>
    </row>
    <row r="9" ht="18" customHeight="1" spans="1:6">
      <c r="A9" s="5" t="s">
        <v>282</v>
      </c>
      <c r="B9" s="3">
        <v>35</v>
      </c>
      <c r="C9" s="4"/>
      <c r="D9" s="3">
        <v>5.13</v>
      </c>
      <c r="E9" s="3">
        <v>33.58</v>
      </c>
      <c r="F9" s="3">
        <v>3.58</v>
      </c>
    </row>
    <row r="10" ht="18" customHeight="1" spans="1:10">
      <c r="A10" s="5" t="s">
        <v>535</v>
      </c>
      <c r="B10" s="3">
        <v>45</v>
      </c>
      <c r="C10" s="4"/>
      <c r="D10" s="3">
        <v>8.42</v>
      </c>
      <c r="E10" s="3">
        <v>36.59</v>
      </c>
      <c r="F10" s="3">
        <v>3.58</v>
      </c>
      <c r="I10" s="8" t="s">
        <v>175</v>
      </c>
      <c r="J10" s="1">
        <v>20000</v>
      </c>
    </row>
    <row r="11" ht="18" customHeight="1" spans="1:10">
      <c r="A11" s="5"/>
      <c r="B11" s="3"/>
      <c r="C11" s="4"/>
      <c r="D11" s="3"/>
      <c r="E11" s="3"/>
      <c r="F11" s="3"/>
      <c r="I11" s="8" t="s">
        <v>173</v>
      </c>
      <c r="J11" s="1">
        <v>12000</v>
      </c>
    </row>
    <row r="12" ht="18" customHeight="1" spans="1:10">
      <c r="A12" s="5"/>
      <c r="B12" s="3"/>
      <c r="C12" s="4"/>
      <c r="D12" s="3"/>
      <c r="E12" s="3"/>
      <c r="F12" s="3"/>
      <c r="I12" s="8" t="s">
        <v>228</v>
      </c>
      <c r="J12" s="1">
        <v>11000</v>
      </c>
    </row>
    <row r="13" ht="18" customHeight="1" spans="1:10">
      <c r="A13" s="5"/>
      <c r="B13" s="3"/>
      <c r="C13" s="4"/>
      <c r="D13" s="3"/>
      <c r="E13" s="3"/>
      <c r="F13" s="3"/>
      <c r="I13" s="8" t="s">
        <v>203</v>
      </c>
      <c r="J13" s="1">
        <v>10000</v>
      </c>
    </row>
    <row r="14" ht="18" customHeight="1" spans="1:10">
      <c r="A14" s="5" t="s">
        <v>536</v>
      </c>
      <c r="B14" s="3">
        <v>65</v>
      </c>
      <c r="C14" s="4"/>
      <c r="D14" s="3">
        <v>13.67</v>
      </c>
      <c r="E14" s="3">
        <v>41.46</v>
      </c>
      <c r="F14" s="3">
        <v>3.58</v>
      </c>
      <c r="I14" s="8" t="s">
        <v>176</v>
      </c>
      <c r="J14" s="1">
        <v>4500</v>
      </c>
    </row>
    <row r="15" ht="18" customHeight="1" spans="1:10">
      <c r="A15" s="5" t="s">
        <v>537</v>
      </c>
      <c r="B15" s="3">
        <v>70</v>
      </c>
      <c r="C15" s="4"/>
      <c r="D15" s="3">
        <v>20.19</v>
      </c>
      <c r="E15" s="3">
        <v>44.93</v>
      </c>
      <c r="F15" s="3">
        <v>3.58</v>
      </c>
      <c r="I15" s="8" t="s">
        <v>177</v>
      </c>
      <c r="J15" s="1">
        <v>4500</v>
      </c>
    </row>
    <row r="16" ht="18" customHeight="1" spans="1:10">
      <c r="A16" s="5" t="s">
        <v>538</v>
      </c>
      <c r="B16" s="3">
        <v>85</v>
      </c>
      <c r="C16" s="4"/>
      <c r="D16" s="3">
        <v>32.03</v>
      </c>
      <c r="E16" s="3">
        <v>48.7</v>
      </c>
      <c r="F16" s="3">
        <v>4.55</v>
      </c>
      <c r="I16" s="8" t="s">
        <v>178</v>
      </c>
      <c r="J16" s="1">
        <v>1000</v>
      </c>
    </row>
    <row r="17" ht="18" customHeight="1" spans="1:10">
      <c r="A17" s="4"/>
      <c r="B17" s="3"/>
      <c r="C17" s="4"/>
      <c r="D17" s="4"/>
      <c r="E17" s="4"/>
      <c r="F17" s="4"/>
      <c r="I17" s="8" t="s">
        <v>180</v>
      </c>
      <c r="J17" s="1">
        <v>1000</v>
      </c>
    </row>
    <row r="18" ht="18" customHeight="1" spans="1:10">
      <c r="A18" s="4"/>
      <c r="B18" s="3"/>
      <c r="C18" s="4"/>
      <c r="D18" s="4"/>
      <c r="E18" s="4"/>
      <c r="F18" s="4"/>
      <c r="I18" s="8" t="s">
        <v>205</v>
      </c>
      <c r="J18" s="1">
        <v>3200</v>
      </c>
    </row>
    <row r="19" ht="18" customHeight="1" spans="1:10">
      <c r="A19" s="5" t="s">
        <v>288</v>
      </c>
      <c r="B19" s="3">
        <f>D19+E19</f>
        <v>479.84</v>
      </c>
      <c r="C19" s="4"/>
      <c r="D19" s="3">
        <v>406.84</v>
      </c>
      <c r="E19" s="3">
        <v>73</v>
      </c>
      <c r="F19" s="3"/>
      <c r="I19" s="8" t="s">
        <v>181</v>
      </c>
      <c r="J19" s="1">
        <v>2000</v>
      </c>
    </row>
    <row r="20" ht="18" customHeight="1" spans="1:10">
      <c r="A20" s="4"/>
      <c r="B20" s="3"/>
      <c r="C20" s="4"/>
      <c r="D20" s="4"/>
      <c r="E20" s="4"/>
      <c r="F20" s="4"/>
      <c r="I20" s="8" t="s">
        <v>183</v>
      </c>
      <c r="J20" s="1">
        <v>2300</v>
      </c>
    </row>
    <row r="21" ht="18" customHeight="1" spans="1:10">
      <c r="A21" s="4"/>
      <c r="B21" s="3"/>
      <c r="C21" s="4"/>
      <c r="D21" s="4"/>
      <c r="E21" s="4"/>
      <c r="F21" s="4"/>
      <c r="I21" s="8" t="s">
        <v>206</v>
      </c>
      <c r="J21" s="1">
        <v>2000</v>
      </c>
    </row>
    <row r="22" ht="18" customHeight="1" spans="1:10">
      <c r="A22" s="4"/>
      <c r="B22" s="3"/>
      <c r="C22" s="4"/>
      <c r="D22" s="4"/>
      <c r="E22" s="4"/>
      <c r="F22" s="4"/>
      <c r="I22" s="8" t="s">
        <v>207</v>
      </c>
      <c r="J22" s="1">
        <v>1500</v>
      </c>
    </row>
    <row r="23" ht="18" customHeight="1" spans="1:10">
      <c r="A23" s="5" t="s">
        <v>289</v>
      </c>
      <c r="B23" s="3">
        <f>D23+E23</f>
        <v>60</v>
      </c>
      <c r="C23" s="4"/>
      <c r="D23" s="3">
        <v>40</v>
      </c>
      <c r="E23" s="3">
        <v>20</v>
      </c>
      <c r="F23" s="3"/>
      <c r="I23" s="8" t="s">
        <v>184</v>
      </c>
      <c r="J23" s="1">
        <v>1000</v>
      </c>
    </row>
    <row r="24" ht="18" customHeight="1" spans="1:10">
      <c r="A24" s="5" t="s">
        <v>290</v>
      </c>
      <c r="B24" s="3">
        <f>B23</f>
        <v>60</v>
      </c>
      <c r="C24" s="4"/>
      <c r="D24" s="3">
        <v>40</v>
      </c>
      <c r="E24" s="3">
        <v>20</v>
      </c>
      <c r="F24" s="3"/>
      <c r="I24" s="8" t="s">
        <v>186</v>
      </c>
      <c r="J24" s="1">
        <v>1000</v>
      </c>
    </row>
    <row r="25" ht="18" customHeight="1" spans="1:10">
      <c r="A25" s="5"/>
      <c r="B25" s="3"/>
      <c r="C25" s="4"/>
      <c r="D25" s="3"/>
      <c r="E25" s="3"/>
      <c r="F25" s="3"/>
      <c r="I25" s="8" t="s">
        <v>209</v>
      </c>
      <c r="J25" s="1">
        <v>1500</v>
      </c>
    </row>
    <row r="26" ht="18" customHeight="1" spans="1:10">
      <c r="A26" s="5" t="s">
        <v>291</v>
      </c>
      <c r="B26" s="3">
        <f>D26+E26</f>
        <v>185</v>
      </c>
      <c r="C26" s="4"/>
      <c r="D26" s="3">
        <v>107</v>
      </c>
      <c r="E26" s="3">
        <v>78</v>
      </c>
      <c r="F26" s="3"/>
      <c r="I26" s="8" t="s">
        <v>187</v>
      </c>
      <c r="J26" s="1">
        <v>800</v>
      </c>
    </row>
    <row r="27" ht="18" customHeight="1" spans="1:10">
      <c r="A27" s="5"/>
      <c r="B27" s="3"/>
      <c r="C27" s="4"/>
      <c r="D27" s="3"/>
      <c r="E27" s="3"/>
      <c r="F27" s="3"/>
      <c r="I27" s="8" t="s">
        <v>188</v>
      </c>
      <c r="J27" s="1">
        <v>600</v>
      </c>
    </row>
    <row r="28" ht="18" customHeight="1" spans="1:10">
      <c r="A28" s="4" t="s">
        <v>549</v>
      </c>
      <c r="B28" s="3">
        <v>4</v>
      </c>
      <c r="C28" s="4"/>
      <c r="D28" s="3"/>
      <c r="E28" s="3"/>
      <c r="F28" s="3"/>
      <c r="I28" s="8" t="s">
        <v>189</v>
      </c>
      <c r="J28" s="1">
        <v>600</v>
      </c>
    </row>
    <row r="29" ht="18" customHeight="1" spans="1:10">
      <c r="A29" s="5" t="s">
        <v>541</v>
      </c>
      <c r="B29" s="3">
        <v>5</v>
      </c>
      <c r="C29" s="4"/>
      <c r="D29" s="3">
        <v>2.76</v>
      </c>
      <c r="E29" s="3"/>
      <c r="F29" s="3"/>
      <c r="I29" s="8" t="s">
        <v>190</v>
      </c>
      <c r="J29" s="1">
        <v>350</v>
      </c>
    </row>
    <row r="30" ht="18" customHeight="1" spans="1:10">
      <c r="A30" s="5" t="s">
        <v>292</v>
      </c>
      <c r="B30" s="3">
        <v>10</v>
      </c>
      <c r="C30" s="4"/>
      <c r="D30" s="3">
        <v>10</v>
      </c>
      <c r="E30" s="3"/>
      <c r="F30" s="3"/>
      <c r="I30" s="8" t="s">
        <v>191</v>
      </c>
      <c r="J30" s="1">
        <v>350</v>
      </c>
    </row>
    <row r="31" ht="18" customHeight="1" spans="1:10">
      <c r="A31" s="5"/>
      <c r="B31" s="3"/>
      <c r="C31" s="4"/>
      <c r="D31" s="3"/>
      <c r="E31" s="3"/>
      <c r="F31" s="3"/>
      <c r="I31" s="8" t="s">
        <v>217</v>
      </c>
      <c r="J31" s="1">
        <v>500</v>
      </c>
    </row>
    <row r="32" ht="18" customHeight="1" spans="1:10">
      <c r="A32" s="5"/>
      <c r="B32" s="3"/>
      <c r="C32" s="4"/>
      <c r="D32" s="3"/>
      <c r="E32" s="3"/>
      <c r="F32" s="3"/>
      <c r="I32" s="8" t="s">
        <v>267</v>
      </c>
      <c r="J32" s="1">
        <v>500</v>
      </c>
    </row>
    <row r="33" ht="18" customHeight="1" spans="1:10">
      <c r="A33" s="4" t="s">
        <v>637</v>
      </c>
      <c r="B33" s="3">
        <v>55</v>
      </c>
      <c r="C33" s="4"/>
      <c r="D33" s="3"/>
      <c r="E33" s="3"/>
      <c r="F33" s="3"/>
      <c r="I33" s="8" t="s">
        <v>192</v>
      </c>
      <c r="J33" s="1">
        <v>650</v>
      </c>
    </row>
    <row r="34" ht="18" customHeight="1" spans="1:10">
      <c r="A34" s="4"/>
      <c r="B34" s="3"/>
      <c r="C34" s="4"/>
      <c r="D34" s="3"/>
      <c r="E34" s="3"/>
      <c r="F34" s="3"/>
      <c r="I34" t="s">
        <v>219</v>
      </c>
      <c r="J34" s="1">
        <v>550</v>
      </c>
    </row>
    <row r="35" ht="18" customHeight="1" spans="1:6">
      <c r="A35" s="5" t="s">
        <v>543</v>
      </c>
      <c r="B35" s="3">
        <v>3</v>
      </c>
      <c r="C35" s="4"/>
      <c r="D35" s="3">
        <v>1.06</v>
      </c>
      <c r="E35" s="3"/>
      <c r="F35" s="3"/>
    </row>
    <row r="36" ht="18" customHeight="1" spans="1:10">
      <c r="A36" s="5" t="s">
        <v>544</v>
      </c>
      <c r="B36" s="3">
        <v>4</v>
      </c>
      <c r="C36" s="4"/>
      <c r="D36" s="3">
        <v>1.61</v>
      </c>
      <c r="E36" s="3"/>
      <c r="F36" s="3"/>
      <c r="I36" s="8" t="s">
        <v>193</v>
      </c>
      <c r="J36" s="1">
        <v>350</v>
      </c>
    </row>
    <row r="37" ht="18" customHeight="1" spans="1:10">
      <c r="A37" s="5" t="s">
        <v>545</v>
      </c>
      <c r="B37" s="3">
        <v>10</v>
      </c>
      <c r="C37" s="4"/>
      <c r="D37" s="3">
        <v>7.28</v>
      </c>
      <c r="E37" s="3"/>
      <c r="F37" s="3"/>
      <c r="I37" s="8" t="s">
        <v>195</v>
      </c>
      <c r="J37" s="1">
        <v>300</v>
      </c>
    </row>
    <row r="38" ht="18" customHeight="1" spans="1:10">
      <c r="A38" s="4"/>
      <c r="B38" s="3"/>
      <c r="C38" s="4"/>
      <c r="D38" s="3"/>
      <c r="E38" s="3"/>
      <c r="F38" s="3"/>
      <c r="I38" t="s">
        <v>638</v>
      </c>
      <c r="J38" s="1">
        <v>800</v>
      </c>
    </row>
    <row r="39" ht="18" customHeight="1" spans="1:10">
      <c r="A39" s="5" t="s">
        <v>284</v>
      </c>
      <c r="B39" s="3">
        <v>120</v>
      </c>
      <c r="C39" s="4"/>
      <c r="D39" s="3"/>
      <c r="E39" s="3"/>
      <c r="F39" s="3"/>
      <c r="I39" t="s">
        <v>639</v>
      </c>
      <c r="J39" s="1">
        <v>700</v>
      </c>
    </row>
    <row r="40" spans="1:10">
      <c r="A40" s="6" t="s">
        <v>286</v>
      </c>
      <c r="B40" s="3">
        <v>120</v>
      </c>
      <c r="C40" s="4"/>
      <c r="D40" s="3"/>
      <c r="E40" s="3"/>
      <c r="F40" s="3"/>
      <c r="I40" t="s">
        <v>640</v>
      </c>
      <c r="J40" s="1">
        <v>600</v>
      </c>
    </row>
    <row r="41" spans="9:10">
      <c r="I41" t="s">
        <v>641</v>
      </c>
      <c r="J41" s="1">
        <v>500</v>
      </c>
    </row>
    <row r="42" spans="9:10">
      <c r="I42" t="s">
        <v>642</v>
      </c>
      <c r="J42" s="1">
        <v>100</v>
      </c>
    </row>
    <row r="43" spans="10:10">
      <c r="J43" s="1"/>
    </row>
    <row r="44" spans="10:10">
      <c r="J44" s="1"/>
    </row>
    <row r="45" spans="10:10">
      <c r="J45" s="1"/>
    </row>
    <row r="46" spans="10:10">
      <c r="J46" s="1"/>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8"/>
  <sheetViews>
    <sheetView workbookViewId="0">
      <selection activeCell="G10" sqref="G10"/>
    </sheetView>
  </sheetViews>
  <sheetFormatPr defaultColWidth="20.775" defaultRowHeight="40.2" customHeight="1"/>
  <cols>
    <col min="1" max="1" width="11.6666666666667" customWidth="1"/>
    <col min="2" max="2" width="21.3666666666667" customWidth="1"/>
    <col min="3" max="3" width="15.9083333333333" customWidth="1"/>
    <col min="4" max="4" width="15.6833333333333" customWidth="1"/>
    <col min="5" max="5" width="15.225" customWidth="1"/>
    <col min="6" max="6" width="17.0333333333333" customWidth="1"/>
    <col min="7" max="7" width="16.1333333333333" customWidth="1"/>
    <col min="8" max="8" width="16.1083333333333" customWidth="1"/>
  </cols>
  <sheetData>
    <row r="1" ht="38.4" customHeight="1" spans="1:11">
      <c r="A1" s="124" t="s">
        <v>37</v>
      </c>
      <c r="B1" s="125"/>
      <c r="C1" s="125"/>
      <c r="D1" s="125"/>
      <c r="E1" s="125"/>
      <c r="F1" s="125"/>
      <c r="G1" s="125"/>
      <c r="H1" s="125"/>
      <c r="I1" s="130"/>
      <c r="J1" s="130"/>
      <c r="K1" s="130"/>
    </row>
    <row r="2" ht="27.6" customHeight="1" spans="1:8">
      <c r="A2" s="126" t="s">
        <v>38</v>
      </c>
      <c r="B2" s="126" t="s">
        <v>39</v>
      </c>
      <c r="C2" s="126" t="s">
        <v>40</v>
      </c>
      <c r="D2" s="126"/>
      <c r="E2" s="126"/>
      <c r="F2" s="126"/>
      <c r="G2" s="126"/>
      <c r="H2" s="127" t="s">
        <v>41</v>
      </c>
    </row>
    <row r="3" customHeight="1" spans="1:8">
      <c r="A3" s="126"/>
      <c r="B3" s="126"/>
      <c r="C3" s="126" t="s">
        <v>42</v>
      </c>
      <c r="D3" s="126" t="s">
        <v>43</v>
      </c>
      <c r="E3" s="126" t="s">
        <v>44</v>
      </c>
      <c r="F3" s="126" t="s">
        <v>45</v>
      </c>
      <c r="G3" s="126" t="s">
        <v>46</v>
      </c>
      <c r="H3" s="127"/>
    </row>
    <row r="4" customHeight="1" spans="1:8">
      <c r="A4" s="126" t="s">
        <v>8</v>
      </c>
      <c r="B4" s="126" t="s">
        <v>47</v>
      </c>
      <c r="C4" s="128">
        <f>一级汇总表!C4</f>
        <v>2335.436233325</v>
      </c>
      <c r="D4" s="128">
        <f>一级汇总表!D4</f>
        <v>2294.620679</v>
      </c>
      <c r="E4" s="128">
        <f>一级汇总表!E4</f>
        <v>0</v>
      </c>
      <c r="F4" s="128">
        <f>一级汇总表!F4</f>
        <v>0</v>
      </c>
      <c r="G4" s="128">
        <f>C4+D4+E4+F4</f>
        <v>4630.056912325</v>
      </c>
      <c r="H4" s="127">
        <f>G4/G10</f>
        <v>0.875591571555532</v>
      </c>
    </row>
    <row r="5" customHeight="1" spans="1:8">
      <c r="A5" s="126"/>
      <c r="B5" s="126"/>
      <c r="C5" s="128"/>
      <c r="D5" s="128"/>
      <c r="E5" s="128"/>
      <c r="F5" s="128"/>
      <c r="G5" s="128"/>
      <c r="H5" s="127"/>
    </row>
    <row r="6" customHeight="1" spans="1:8">
      <c r="A6" s="126" t="s">
        <v>18</v>
      </c>
      <c r="B6" s="126" t="s">
        <v>45</v>
      </c>
      <c r="C6" s="128"/>
      <c r="D6" s="128"/>
      <c r="E6" s="128"/>
      <c r="F6" s="128">
        <f>一级汇总表!G23</f>
        <v>406.055991210903</v>
      </c>
      <c r="G6" s="128">
        <f>F6</f>
        <v>406.055991210903</v>
      </c>
      <c r="H6" s="127">
        <f>G6/G10</f>
        <v>0.0767893808254202</v>
      </c>
    </row>
    <row r="7" customHeight="1" spans="1:8">
      <c r="A7" s="126"/>
      <c r="B7" s="126"/>
      <c r="C7" s="128"/>
      <c r="D7" s="128"/>
      <c r="E7" s="128"/>
      <c r="F7" s="128"/>
      <c r="G7" s="128"/>
      <c r="H7" s="127"/>
    </row>
    <row r="8" customHeight="1" spans="1:8">
      <c r="A8" s="126" t="s">
        <v>30</v>
      </c>
      <c r="B8" s="126" t="s">
        <v>48</v>
      </c>
      <c r="C8" s="128"/>
      <c r="D8" s="128"/>
      <c r="E8" s="128"/>
      <c r="F8" s="128">
        <f>一级汇总表!G39</f>
        <v>251.805645176795</v>
      </c>
      <c r="G8" s="128">
        <f>F8</f>
        <v>251.805645176795</v>
      </c>
      <c r="H8" s="127">
        <f>G8/G10</f>
        <v>0.0476190476190476</v>
      </c>
    </row>
    <row r="9" customHeight="1" spans="1:8">
      <c r="A9" s="126"/>
      <c r="B9" s="126"/>
      <c r="C9" s="128"/>
      <c r="D9" s="128"/>
      <c r="E9" s="128"/>
      <c r="F9" s="128"/>
      <c r="G9" s="128"/>
      <c r="H9" s="127"/>
    </row>
    <row r="10" customHeight="1" spans="1:8">
      <c r="A10" s="126" t="s">
        <v>32</v>
      </c>
      <c r="B10" s="129" t="s">
        <v>49</v>
      </c>
      <c r="C10" s="128">
        <f>C4</f>
        <v>2335.436233325</v>
      </c>
      <c r="D10" s="128">
        <f>D4</f>
        <v>2294.620679</v>
      </c>
      <c r="E10" s="128"/>
      <c r="F10" s="128">
        <f>F4+F6+F8</f>
        <v>657.861636387698</v>
      </c>
      <c r="G10" s="128">
        <f>G4+G6+G8</f>
        <v>5287.9185487127</v>
      </c>
      <c r="H10" s="127">
        <v>1</v>
      </c>
    </row>
    <row r="11" customHeight="1" spans="1:8">
      <c r="A11" s="127"/>
      <c r="B11" s="127" t="s">
        <v>50</v>
      </c>
      <c r="C11" s="127">
        <f>C10/G10</f>
        <v>0.441655107167553</v>
      </c>
      <c r="D11" s="127"/>
      <c r="E11" s="127"/>
      <c r="F11" s="127">
        <f>F10/G10</f>
        <v>0.124408428444468</v>
      </c>
      <c r="G11" s="127">
        <v>1</v>
      </c>
      <c r="H11" s="127"/>
    </row>
    <row r="31" customHeight="1" spans="9:9">
      <c r="I31">
        <v>1444</v>
      </c>
    </row>
    <row r="32" customHeight="1" spans="9:9">
      <c r="I32">
        <v>640</v>
      </c>
    </row>
    <row r="34" ht="24.6" customHeight="1"/>
    <row r="36" ht="25.2" customHeight="1"/>
    <row r="72" customHeight="1" spans="2:3">
      <c r="B72" t="s">
        <v>51</v>
      </c>
      <c r="C72">
        <f>SUM(C73:C76)</f>
        <v>0</v>
      </c>
    </row>
    <row r="73" customHeight="1" spans="10:10">
      <c r="J73">
        <v>3617</v>
      </c>
    </row>
    <row r="77" customHeight="1" spans="1:3">
      <c r="A77">
        <v>5</v>
      </c>
      <c r="B77" t="s">
        <v>52</v>
      </c>
      <c r="C77">
        <f>SUM(C78:C81)</f>
        <v>0</v>
      </c>
    </row>
    <row r="78" customHeight="1" spans="10:10">
      <c r="J78">
        <v>3617</v>
      </c>
    </row>
  </sheetData>
  <mergeCells count="5">
    <mergeCell ref="A1:H1"/>
    <mergeCell ref="C2:G2"/>
    <mergeCell ref="A2:A3"/>
    <mergeCell ref="B2:B3"/>
    <mergeCell ref="H2:H3"/>
  </mergeCells>
  <printOptions horizontalCentered="1" verticalCentered="1"/>
  <pageMargins left="0.708661417322835" right="0.905511811023622" top="0.748031496062992" bottom="0.748031496062992" header="0.31496062992126" footer="0.3149606299212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0"/>
  <sheetViews>
    <sheetView tabSelected="1" workbookViewId="0">
      <pane ySplit="3" topLeftCell="A4" activePane="bottomLeft" state="frozen"/>
      <selection/>
      <selection pane="bottomLeft" activeCell="H7" sqref="H7"/>
    </sheetView>
  </sheetViews>
  <sheetFormatPr defaultColWidth="9" defaultRowHeight="13.5"/>
  <cols>
    <col min="1" max="1" width="10.5" customWidth="1"/>
    <col min="2" max="2" width="21.2416666666667" style="20" customWidth="1"/>
    <col min="3" max="3" width="11.0666666666667" customWidth="1"/>
    <col min="4" max="4" width="10.5833333333333" customWidth="1"/>
    <col min="5" max="5" width="15.6666666666667" customWidth="1"/>
    <col min="6" max="6" width="10.3" customWidth="1"/>
    <col min="7" max="7" width="15.6666666666667" customWidth="1"/>
    <col min="8" max="8" width="6" customWidth="1"/>
    <col min="9" max="9" width="9.10833333333333" style="10" customWidth="1"/>
    <col min="10" max="10" width="10.8833333333333" style="39" customWidth="1"/>
    <col min="11" max="11" width="8.38333333333333" customWidth="1"/>
    <col min="13" max="14" width="12.6333333333333"/>
    <col min="15" max="15" width="9.38333333333333"/>
  </cols>
  <sheetData>
    <row r="1" ht="38.4" customHeight="1" spans="1:11">
      <c r="A1" s="91" t="s">
        <v>53</v>
      </c>
      <c r="B1" s="92"/>
      <c r="C1" s="92"/>
      <c r="D1" s="92"/>
      <c r="E1" s="92"/>
      <c r="F1" s="92"/>
      <c r="G1" s="92"/>
      <c r="H1" s="92"/>
      <c r="I1" s="92"/>
      <c r="J1" s="112"/>
      <c r="K1" s="92"/>
    </row>
    <row r="2" ht="27.6" customHeight="1" spans="1:11">
      <c r="A2" s="42" t="s">
        <v>38</v>
      </c>
      <c r="B2" s="42" t="s">
        <v>39</v>
      </c>
      <c r="C2" s="42" t="s">
        <v>54</v>
      </c>
      <c r="D2" s="42"/>
      <c r="E2" s="42"/>
      <c r="F2" s="42"/>
      <c r="G2" s="42"/>
      <c r="H2" s="42" t="s">
        <v>7</v>
      </c>
      <c r="I2" s="42"/>
      <c r="J2" s="59"/>
      <c r="K2" s="60"/>
    </row>
    <row r="3" ht="27" spans="1:12">
      <c r="A3" s="43"/>
      <c r="B3" s="42"/>
      <c r="C3" s="44" t="s">
        <v>42</v>
      </c>
      <c r="D3" s="44" t="s">
        <v>44</v>
      </c>
      <c r="E3" s="44" t="s">
        <v>55</v>
      </c>
      <c r="F3" s="43" t="s">
        <v>56</v>
      </c>
      <c r="G3" s="43" t="s">
        <v>46</v>
      </c>
      <c r="H3" s="43" t="s">
        <v>4</v>
      </c>
      <c r="I3" s="61" t="s">
        <v>57</v>
      </c>
      <c r="J3" s="62" t="s">
        <v>58</v>
      </c>
      <c r="K3" s="63" t="s">
        <v>59</v>
      </c>
      <c r="L3" s="64"/>
    </row>
    <row r="4" ht="34.95" customHeight="1" spans="1:12">
      <c r="A4" s="42" t="s">
        <v>60</v>
      </c>
      <c r="B4" s="45" t="s">
        <v>61</v>
      </c>
      <c r="C4" s="46">
        <f>C5+C8+C10+C12+C20+C21</f>
        <v>2335.436233325</v>
      </c>
      <c r="D4" s="46">
        <f>D5+D8+D10+D12+D21</f>
        <v>2294.620679</v>
      </c>
      <c r="E4" s="46">
        <f>E5+E8+E10+E12+E20</f>
        <v>0</v>
      </c>
      <c r="F4" s="46">
        <f>F5+F8+F10+F12+F20</f>
        <v>0</v>
      </c>
      <c r="G4" s="47">
        <f>C4+D4+E4+F4</f>
        <v>4630.056912325</v>
      </c>
      <c r="H4" s="48"/>
      <c r="I4" s="65"/>
      <c r="J4" s="66"/>
      <c r="K4" s="67">
        <f>G4/G$40</f>
        <v>0.875591571555532</v>
      </c>
      <c r="L4" s="68"/>
    </row>
    <row r="5" ht="34.95" customHeight="1" spans="1:12">
      <c r="A5" s="42" t="s">
        <v>62</v>
      </c>
      <c r="B5" s="45" t="s">
        <v>63</v>
      </c>
      <c r="C5" s="46">
        <f t="shared" ref="C5:F5" si="0">C6+C7</f>
        <v>1734.551233325</v>
      </c>
      <c r="D5" s="46">
        <f t="shared" si="0"/>
        <v>0</v>
      </c>
      <c r="E5" s="46">
        <f t="shared" si="0"/>
        <v>0</v>
      </c>
      <c r="F5" s="46">
        <f t="shared" si="0"/>
        <v>0</v>
      </c>
      <c r="G5" s="47">
        <f t="shared" ref="G4:G12" si="1">C5+D5+E5+F5</f>
        <v>1734.551233325</v>
      </c>
      <c r="H5" s="53"/>
      <c r="I5" s="113"/>
      <c r="J5" s="113"/>
      <c r="K5" s="67">
        <f>G5/G$40</f>
        <v>0.32802154899819</v>
      </c>
      <c r="L5" s="68"/>
    </row>
    <row r="6" ht="32" customHeight="1" spans="1:12">
      <c r="A6" s="50">
        <v>1</v>
      </c>
      <c r="B6" s="8" t="s">
        <v>64</v>
      </c>
      <c r="C6" s="51">
        <f>'4新利小区58栋'!H394/10000</f>
        <v>853.263236</v>
      </c>
      <c r="D6" s="51"/>
      <c r="E6" s="51"/>
      <c r="F6" s="52"/>
      <c r="G6" s="48">
        <f t="shared" si="1"/>
        <v>853.263236</v>
      </c>
      <c r="H6" s="53"/>
      <c r="I6" s="113"/>
      <c r="J6" s="113"/>
      <c r="K6" s="71"/>
      <c r="L6" s="68"/>
    </row>
    <row r="7" ht="32" customHeight="1" spans="1:12">
      <c r="A7" s="50">
        <v>2</v>
      </c>
      <c r="B7" s="8" t="s">
        <v>65</v>
      </c>
      <c r="C7" s="51">
        <f>'小区室外工程估算表 (3)'!G85</f>
        <v>881.287997325</v>
      </c>
      <c r="D7" s="51"/>
      <c r="E7" s="51"/>
      <c r="F7" s="52"/>
      <c r="G7" s="48">
        <f t="shared" si="1"/>
        <v>881.287997325</v>
      </c>
      <c r="H7" s="53"/>
      <c r="I7" s="113"/>
      <c r="J7" s="113"/>
      <c r="K7" s="67"/>
      <c r="L7" s="68"/>
    </row>
    <row r="8" ht="32" customHeight="1" spans="1:12">
      <c r="A8" s="42" t="s">
        <v>66</v>
      </c>
      <c r="B8" s="45" t="s">
        <v>67</v>
      </c>
      <c r="C8" s="46">
        <f>C9</f>
        <v>88.64</v>
      </c>
      <c r="D8" s="46">
        <f>D9</f>
        <v>0</v>
      </c>
      <c r="E8" s="46">
        <f>E9</f>
        <v>0</v>
      </c>
      <c r="F8" s="46">
        <f>F9</f>
        <v>0</v>
      </c>
      <c r="G8" s="47">
        <f t="shared" si="1"/>
        <v>88.64</v>
      </c>
      <c r="H8" s="53"/>
      <c r="I8" s="113"/>
      <c r="J8" s="113"/>
      <c r="K8" s="67">
        <f>G8/G$40</f>
        <v>0.0167627392864398</v>
      </c>
      <c r="L8" s="68"/>
    </row>
    <row r="9" ht="32" customHeight="1" spans="1:12">
      <c r="A9" s="50">
        <v>1</v>
      </c>
      <c r="B9" s="8" t="s">
        <v>64</v>
      </c>
      <c r="C9" s="51">
        <f>('7富民苑'!H3+'7富民苑'!H4+'7富民苑'!H5)/10000</f>
        <v>88.64</v>
      </c>
      <c r="D9" s="51"/>
      <c r="E9" s="51"/>
      <c r="F9" s="52"/>
      <c r="G9" s="48">
        <f t="shared" si="1"/>
        <v>88.64</v>
      </c>
      <c r="H9" s="53"/>
      <c r="I9" s="113"/>
      <c r="J9" s="113"/>
      <c r="K9" s="67"/>
      <c r="L9" s="68"/>
    </row>
    <row r="10" ht="32" customHeight="1" spans="1:12">
      <c r="A10" s="42" t="s">
        <v>68</v>
      </c>
      <c r="B10" s="45" t="s">
        <v>69</v>
      </c>
      <c r="C10" s="46">
        <f>C11</f>
        <v>26.08</v>
      </c>
      <c r="D10" s="46">
        <f>D11</f>
        <v>0</v>
      </c>
      <c r="E10" s="46">
        <f>E11</f>
        <v>0</v>
      </c>
      <c r="F10" s="46">
        <f>F11</f>
        <v>0</v>
      </c>
      <c r="G10" s="47">
        <f t="shared" si="1"/>
        <v>26.08</v>
      </c>
      <c r="H10" s="53"/>
      <c r="I10" s="113"/>
      <c r="J10" s="113"/>
      <c r="K10" s="67">
        <f>G10/G$40</f>
        <v>0.00493199729907885</v>
      </c>
      <c r="L10" s="68"/>
    </row>
    <row r="11" ht="32" customHeight="1" spans="1:12">
      <c r="A11" s="50">
        <v>1</v>
      </c>
      <c r="B11" s="8" t="s">
        <v>64</v>
      </c>
      <c r="C11" s="51">
        <f>('8颐明苑'!H3+'8颐明苑'!H4+'8颐明苑'!H5)/10000</f>
        <v>26.08</v>
      </c>
      <c r="D11" s="51"/>
      <c r="E11" s="51"/>
      <c r="F11" s="52"/>
      <c r="G11" s="48">
        <f t="shared" si="1"/>
        <v>26.08</v>
      </c>
      <c r="H11" s="53"/>
      <c r="I11" s="113"/>
      <c r="J11" s="113"/>
      <c r="K11" s="67"/>
      <c r="L11" s="68"/>
    </row>
    <row r="12" s="13" customFormat="1" ht="32" customHeight="1" spans="1:13">
      <c r="A12" s="42" t="s">
        <v>70</v>
      </c>
      <c r="B12" s="93" t="s">
        <v>71</v>
      </c>
      <c r="C12" s="55">
        <f>C13+C14+C15+C16+C17+C18+C19</f>
        <v>36.165</v>
      </c>
      <c r="D12" s="55">
        <f>D13+D14+D15+D16+D17+D18+D19</f>
        <v>60.275</v>
      </c>
      <c r="E12" s="55">
        <v>0</v>
      </c>
      <c r="F12" s="55">
        <f>F13+F14+F15+F16+F17+F18+F19</f>
        <v>0</v>
      </c>
      <c r="G12" s="47">
        <f t="shared" si="1"/>
        <v>96.44</v>
      </c>
      <c r="H12" s="55"/>
      <c r="I12" s="114"/>
      <c r="J12" s="114"/>
      <c r="K12" s="67">
        <f>G12/G$40</f>
        <v>0.0182377998283422</v>
      </c>
      <c r="L12" s="115"/>
      <c r="M12" s="13">
        <v>2085.7</v>
      </c>
    </row>
    <row r="13" ht="32" customHeight="1" spans="1:16">
      <c r="A13" s="94">
        <v>1</v>
      </c>
      <c r="B13" s="95" t="s">
        <v>72</v>
      </c>
      <c r="C13" s="53">
        <f>D13*0.6</f>
        <v>5.973</v>
      </c>
      <c r="D13" s="53">
        <f>J13*I13/10000</f>
        <v>9.955</v>
      </c>
      <c r="E13" s="53"/>
      <c r="F13" s="53"/>
      <c r="G13" s="48">
        <f>C13+D13</f>
        <v>15.928</v>
      </c>
      <c r="H13" s="96" t="s">
        <v>73</v>
      </c>
      <c r="I13" s="113">
        <v>11</v>
      </c>
      <c r="J13" s="113">
        <f>6650+1800+600</f>
        <v>9050</v>
      </c>
      <c r="K13" s="67"/>
      <c r="L13" s="68"/>
      <c r="N13" s="116"/>
      <c r="O13" s="117"/>
      <c r="P13" s="117"/>
    </row>
    <row r="14" ht="32" customHeight="1" spans="1:16">
      <c r="A14" s="94" t="s">
        <v>74</v>
      </c>
      <c r="B14" s="95" t="s">
        <v>75</v>
      </c>
      <c r="C14" s="53">
        <f t="shared" ref="C14:C19" si="2">D14*0.6</f>
        <v>4.242</v>
      </c>
      <c r="D14" s="53">
        <f t="shared" ref="D14:D19" si="3">J14*I14/10000</f>
        <v>7.07</v>
      </c>
      <c r="E14" s="53"/>
      <c r="F14" s="53"/>
      <c r="G14" s="48">
        <f t="shared" ref="G14:G19" si="4">C14+D14</f>
        <v>11.312</v>
      </c>
      <c r="H14" s="96" t="s">
        <v>73</v>
      </c>
      <c r="I14" s="113">
        <v>7</v>
      </c>
      <c r="J14" s="113">
        <f>7700+1800+600</f>
        <v>10100</v>
      </c>
      <c r="K14" s="67"/>
      <c r="L14" s="68"/>
      <c r="N14" s="117"/>
      <c r="O14" s="117"/>
      <c r="P14" s="117"/>
    </row>
    <row r="15" ht="32" customHeight="1" spans="1:12">
      <c r="A15" s="97" t="s">
        <v>76</v>
      </c>
      <c r="B15" s="95" t="s">
        <v>77</v>
      </c>
      <c r="C15" s="53">
        <f t="shared" si="2"/>
        <v>9.744</v>
      </c>
      <c r="D15" s="53">
        <f t="shared" si="3"/>
        <v>16.24</v>
      </c>
      <c r="E15" s="51"/>
      <c r="F15" s="52"/>
      <c r="G15" s="48">
        <f t="shared" si="4"/>
        <v>25.984</v>
      </c>
      <c r="H15" s="96" t="s">
        <v>73</v>
      </c>
      <c r="I15" s="113">
        <v>14</v>
      </c>
      <c r="J15" s="66">
        <f>9200+1800+600</f>
        <v>11600</v>
      </c>
      <c r="K15" s="67"/>
      <c r="L15" s="68"/>
    </row>
    <row r="16" ht="32" customHeight="1" spans="1:12">
      <c r="A16" s="94" t="s">
        <v>78</v>
      </c>
      <c r="B16" s="95" t="s">
        <v>79</v>
      </c>
      <c r="C16" s="53">
        <f t="shared" si="2"/>
        <v>0.954</v>
      </c>
      <c r="D16" s="53">
        <f t="shared" si="3"/>
        <v>1.59</v>
      </c>
      <c r="E16" s="53"/>
      <c r="F16" s="55"/>
      <c r="G16" s="48">
        <f t="shared" si="4"/>
        <v>2.544</v>
      </c>
      <c r="H16" s="96" t="s">
        <v>73</v>
      </c>
      <c r="I16" s="113">
        <v>1</v>
      </c>
      <c r="J16" s="113">
        <f>13500+1800+600</f>
        <v>15900</v>
      </c>
      <c r="K16" s="67"/>
      <c r="L16" s="68"/>
    </row>
    <row r="17" ht="32" customHeight="1" spans="1:12">
      <c r="A17" s="94" t="s">
        <v>80</v>
      </c>
      <c r="B17" s="95" t="s">
        <v>81</v>
      </c>
      <c r="C17" s="53">
        <f t="shared" si="2"/>
        <v>4.848</v>
      </c>
      <c r="D17" s="53">
        <f t="shared" si="3"/>
        <v>8.08</v>
      </c>
      <c r="E17" s="53"/>
      <c r="F17" s="55"/>
      <c r="G17" s="48">
        <f t="shared" si="4"/>
        <v>12.928</v>
      </c>
      <c r="H17" s="96" t="s">
        <v>73</v>
      </c>
      <c r="I17" s="113">
        <v>4</v>
      </c>
      <c r="J17" s="113">
        <f>17800+1800+600</f>
        <v>20200</v>
      </c>
      <c r="K17" s="67"/>
      <c r="L17" s="68"/>
    </row>
    <row r="18" ht="32" customHeight="1" spans="1:12">
      <c r="A18" s="94" t="s">
        <v>82</v>
      </c>
      <c r="B18" s="95" t="s">
        <v>83</v>
      </c>
      <c r="C18" s="53">
        <f t="shared" si="2"/>
        <v>4.842</v>
      </c>
      <c r="D18" s="53">
        <f t="shared" si="3"/>
        <v>8.07</v>
      </c>
      <c r="E18" s="53"/>
      <c r="F18" s="55"/>
      <c r="G18" s="48">
        <f t="shared" si="4"/>
        <v>12.912</v>
      </c>
      <c r="H18" s="96" t="s">
        <v>73</v>
      </c>
      <c r="I18" s="113">
        <v>3</v>
      </c>
      <c r="J18" s="113">
        <f>24500+1800+600</f>
        <v>26900</v>
      </c>
      <c r="K18" s="67"/>
      <c r="L18" s="68"/>
    </row>
    <row r="19" ht="32" customHeight="1" spans="1:12">
      <c r="A19" s="94" t="s">
        <v>84</v>
      </c>
      <c r="B19" s="95" t="s">
        <v>85</v>
      </c>
      <c r="C19" s="53">
        <f t="shared" si="2"/>
        <v>5.562</v>
      </c>
      <c r="D19" s="53">
        <f t="shared" si="3"/>
        <v>9.27</v>
      </c>
      <c r="E19" s="53"/>
      <c r="F19" s="53"/>
      <c r="G19" s="48">
        <f t="shared" si="4"/>
        <v>14.832</v>
      </c>
      <c r="H19" s="96" t="s">
        <v>73</v>
      </c>
      <c r="I19" s="113">
        <v>3</v>
      </c>
      <c r="J19" s="113">
        <f>28500+1800+600</f>
        <v>30900</v>
      </c>
      <c r="K19" s="67"/>
      <c r="L19" s="68"/>
    </row>
    <row r="20" ht="32" customHeight="1" spans="1:12">
      <c r="A20" s="98" t="s">
        <v>86</v>
      </c>
      <c r="B20" s="93" t="s">
        <v>87</v>
      </c>
      <c r="C20" s="55">
        <v>450</v>
      </c>
      <c r="D20" s="55"/>
      <c r="E20" s="55"/>
      <c r="F20" s="55"/>
      <c r="G20" s="47">
        <f>C20+D20+E20+F20</f>
        <v>450</v>
      </c>
      <c r="H20" s="53"/>
      <c r="I20" s="113"/>
      <c r="J20" s="113"/>
      <c r="K20" s="67"/>
      <c r="L20" s="68"/>
    </row>
    <row r="21" ht="32" customHeight="1" spans="1:12">
      <c r="A21" s="98" t="s">
        <v>88</v>
      </c>
      <c r="B21" s="93" t="s">
        <v>89</v>
      </c>
      <c r="C21" s="55"/>
      <c r="D21" s="55">
        <f>D22</f>
        <v>2234.345679</v>
      </c>
      <c r="E21" s="55"/>
      <c r="F21" s="55"/>
      <c r="G21" s="47">
        <f>C21+D21+E21+F21</f>
        <v>2234.345679</v>
      </c>
      <c r="H21" s="53"/>
      <c r="I21" s="113"/>
      <c r="J21" s="113"/>
      <c r="K21" s="67"/>
      <c r="L21" s="68"/>
    </row>
    <row r="22" s="90" customFormat="1" ht="32" customHeight="1" spans="1:12">
      <c r="A22" s="99">
        <v>1</v>
      </c>
      <c r="B22" s="100" t="s">
        <v>90</v>
      </c>
      <c r="C22" s="53"/>
      <c r="D22" s="53">
        <f>I22*J22/10000</f>
        <v>2234.345679</v>
      </c>
      <c r="E22" s="53"/>
      <c r="F22" s="53"/>
      <c r="G22" s="48">
        <f>C22+D22+E22+F22</f>
        <v>2234.345679</v>
      </c>
      <c r="H22" s="96" t="s">
        <v>73</v>
      </c>
      <c r="I22" s="113">
        <v>44900</v>
      </c>
      <c r="J22" s="66">
        <v>497.6271</v>
      </c>
      <c r="K22" s="71"/>
      <c r="L22" s="68"/>
    </row>
    <row r="23" ht="32" customHeight="1" spans="1:11">
      <c r="A23" s="101" t="s">
        <v>91</v>
      </c>
      <c r="B23" s="56" t="s">
        <v>56</v>
      </c>
      <c r="C23" s="52"/>
      <c r="D23" s="52"/>
      <c r="E23" s="52"/>
      <c r="F23" s="54">
        <f>F24+F25+F26+F27+F28+F29+F30+F31+F32+F33+F34+F35+F36+F37+F38</f>
        <v>406.055991210903</v>
      </c>
      <c r="G23" s="54">
        <f>C23+F23</f>
        <v>406.055991210903</v>
      </c>
      <c r="H23" s="96"/>
      <c r="I23" s="113"/>
      <c r="J23" s="118"/>
      <c r="K23" s="67">
        <f>G23/G$40</f>
        <v>0.0767893808254202</v>
      </c>
    </row>
    <row r="24" ht="32" customHeight="1" spans="1:11">
      <c r="A24" s="102">
        <v>1</v>
      </c>
      <c r="B24" s="103" t="s">
        <v>92</v>
      </c>
      <c r="C24" s="104"/>
      <c r="D24" s="104"/>
      <c r="E24" s="104"/>
      <c r="F24" s="105">
        <f>G4*1.3/100</f>
        <v>60.190739860225</v>
      </c>
      <c r="G24" s="52">
        <f t="shared" ref="G24:G37" si="5">C24+F24</f>
        <v>60.190739860225</v>
      </c>
      <c r="H24" s="106" t="s">
        <v>93</v>
      </c>
      <c r="I24" s="106"/>
      <c r="J24" s="106"/>
      <c r="K24" s="119"/>
    </row>
    <row r="25" ht="32" customHeight="1" spans="1:11">
      <c r="A25" s="102">
        <v>2</v>
      </c>
      <c r="B25" s="103" t="s">
        <v>94</v>
      </c>
      <c r="C25" s="104"/>
      <c r="D25" s="104"/>
      <c r="E25" s="104"/>
      <c r="F25" s="105">
        <f>G4*0.25/100</f>
        <v>11.5751422808125</v>
      </c>
      <c r="G25" s="52">
        <f t="shared" si="5"/>
        <v>11.5751422808125</v>
      </c>
      <c r="H25" s="106" t="s">
        <v>95</v>
      </c>
      <c r="I25" s="106"/>
      <c r="J25" s="106"/>
      <c r="K25" s="119"/>
    </row>
    <row r="26" ht="32" customHeight="1" spans="1:11">
      <c r="A26" s="102">
        <v>3</v>
      </c>
      <c r="B26" s="103" t="s">
        <v>23</v>
      </c>
      <c r="C26" s="104"/>
      <c r="D26" s="104"/>
      <c r="E26" s="104"/>
      <c r="F26" s="105">
        <f>G4*2.5/100</f>
        <v>115.751422808125</v>
      </c>
      <c r="G26" s="52">
        <f t="shared" si="5"/>
        <v>115.751422808125</v>
      </c>
      <c r="H26" s="106" t="s">
        <v>96</v>
      </c>
      <c r="I26" s="106"/>
      <c r="J26" s="106"/>
      <c r="K26" s="119"/>
    </row>
    <row r="27" ht="32" customHeight="1" spans="1:11">
      <c r="A27" s="102">
        <v>4</v>
      </c>
      <c r="B27" s="103" t="s">
        <v>97</v>
      </c>
      <c r="C27" s="104"/>
      <c r="D27" s="104"/>
      <c r="E27" s="104"/>
      <c r="F27" s="105">
        <f>G4*0.32/100</f>
        <v>14.81618211944</v>
      </c>
      <c r="G27" s="52">
        <f t="shared" si="5"/>
        <v>14.81618211944</v>
      </c>
      <c r="H27" s="106" t="s">
        <v>98</v>
      </c>
      <c r="I27" s="106"/>
      <c r="J27" s="120"/>
      <c r="K27" s="119"/>
    </row>
    <row r="28" ht="32" customHeight="1" spans="1:11">
      <c r="A28" s="102">
        <v>5</v>
      </c>
      <c r="B28" s="103" t="s">
        <v>99</v>
      </c>
      <c r="C28" s="107"/>
      <c r="D28" s="107"/>
      <c r="E28" s="107"/>
      <c r="F28" s="105">
        <f>G4*0.45/100</f>
        <v>20.8352561054625</v>
      </c>
      <c r="G28" s="52">
        <f t="shared" si="5"/>
        <v>20.8352561054625</v>
      </c>
      <c r="H28" s="106" t="s">
        <v>100</v>
      </c>
      <c r="I28" s="106"/>
      <c r="J28" s="120"/>
      <c r="K28" s="67"/>
    </row>
    <row r="29" ht="32" customHeight="1" spans="1:11">
      <c r="A29" s="102">
        <v>6</v>
      </c>
      <c r="B29" s="103" t="s">
        <v>27</v>
      </c>
      <c r="C29" s="107"/>
      <c r="D29" s="107"/>
      <c r="E29" s="107"/>
      <c r="F29" s="105">
        <f>G4*1.5/100</f>
        <v>69.450853684875</v>
      </c>
      <c r="G29" s="52">
        <f t="shared" si="5"/>
        <v>69.450853684875</v>
      </c>
      <c r="H29" s="106" t="s">
        <v>101</v>
      </c>
      <c r="I29" s="106"/>
      <c r="J29" s="120"/>
      <c r="K29" s="67"/>
    </row>
    <row r="30" ht="32" customHeight="1" spans="1:11">
      <c r="A30" s="102">
        <v>7</v>
      </c>
      <c r="B30" s="103" t="s">
        <v>102</v>
      </c>
      <c r="C30" s="107"/>
      <c r="D30" s="107"/>
      <c r="E30" s="107"/>
      <c r="F30" s="105">
        <f>G4*0.35/100</f>
        <v>16.2051991931375</v>
      </c>
      <c r="G30" s="52">
        <f t="shared" si="5"/>
        <v>16.2051991931375</v>
      </c>
      <c r="H30" s="106" t="s">
        <v>103</v>
      </c>
      <c r="I30" s="106"/>
      <c r="J30" s="120"/>
      <c r="K30" s="67"/>
    </row>
    <row r="31" ht="32" customHeight="1" spans="1:11">
      <c r="A31" s="102">
        <v>8</v>
      </c>
      <c r="B31" s="103" t="s">
        <v>28</v>
      </c>
      <c r="C31" s="107"/>
      <c r="D31" s="107"/>
      <c r="E31" s="107"/>
      <c r="F31" s="105">
        <f>G4*0.2/100</f>
        <v>9.26011382465</v>
      </c>
      <c r="G31" s="52">
        <f t="shared" si="5"/>
        <v>9.26011382465</v>
      </c>
      <c r="H31" s="106" t="s">
        <v>104</v>
      </c>
      <c r="I31" s="106"/>
      <c r="J31" s="120"/>
      <c r="K31" s="119"/>
    </row>
    <row r="32" ht="32" customHeight="1" spans="1:11">
      <c r="A32" s="102">
        <v>9</v>
      </c>
      <c r="B32" s="103" t="s">
        <v>25</v>
      </c>
      <c r="C32" s="107"/>
      <c r="D32" s="107"/>
      <c r="E32" s="107"/>
      <c r="F32" s="105">
        <f>G4*0.15/100</f>
        <v>6.9450853684875</v>
      </c>
      <c r="G32" s="52">
        <f t="shared" si="5"/>
        <v>6.9450853684875</v>
      </c>
      <c r="H32" s="106" t="s">
        <v>105</v>
      </c>
      <c r="I32" s="106"/>
      <c r="J32" s="120"/>
      <c r="K32" s="119"/>
    </row>
    <row r="33" ht="32" customHeight="1" spans="1:11">
      <c r="A33" s="102">
        <v>10</v>
      </c>
      <c r="B33" s="103" t="s">
        <v>106</v>
      </c>
      <c r="C33" s="107"/>
      <c r="D33" s="107"/>
      <c r="E33" s="107"/>
      <c r="F33" s="105">
        <f>G4*0.5/100</f>
        <v>23.150284561625</v>
      </c>
      <c r="G33" s="52">
        <f t="shared" si="5"/>
        <v>23.150284561625</v>
      </c>
      <c r="H33" s="106" t="s">
        <v>107</v>
      </c>
      <c r="I33" s="106"/>
      <c r="J33" s="120"/>
      <c r="K33" s="121"/>
    </row>
    <row r="34" ht="32" customHeight="1" spans="1:11">
      <c r="A34" s="102">
        <v>11</v>
      </c>
      <c r="B34" s="103" t="s">
        <v>108</v>
      </c>
      <c r="C34" s="107"/>
      <c r="D34" s="107"/>
      <c r="E34" s="107"/>
      <c r="F34" s="105">
        <f>G4*0.25/100</f>
        <v>11.5751422808125</v>
      </c>
      <c r="G34" s="52">
        <f t="shared" si="5"/>
        <v>11.5751422808125</v>
      </c>
      <c r="H34" s="106" t="s">
        <v>109</v>
      </c>
      <c r="I34" s="106"/>
      <c r="J34" s="120"/>
      <c r="K34" s="121"/>
    </row>
    <row r="35" ht="32" customHeight="1" spans="1:11">
      <c r="A35" s="102">
        <v>12</v>
      </c>
      <c r="B35" s="103" t="s">
        <v>110</v>
      </c>
      <c r="C35" s="107"/>
      <c r="D35" s="107"/>
      <c r="E35" s="107"/>
      <c r="F35" s="105">
        <f>G4*0.35/100</f>
        <v>16.2051991931375</v>
      </c>
      <c r="G35" s="52">
        <f t="shared" si="5"/>
        <v>16.2051991931375</v>
      </c>
      <c r="H35" s="106" t="s">
        <v>103</v>
      </c>
      <c r="I35" s="106"/>
      <c r="J35" s="120"/>
      <c r="K35" s="119"/>
    </row>
    <row r="36" ht="32" customHeight="1" spans="1:11">
      <c r="A36" s="102">
        <v>13</v>
      </c>
      <c r="B36" s="103" t="s">
        <v>111</v>
      </c>
      <c r="C36" s="107"/>
      <c r="D36" s="107"/>
      <c r="E36" s="107"/>
      <c r="F36" s="105">
        <f t="shared" ref="F36:F38" si="6">G4*0.2/100</f>
        <v>9.26011382465</v>
      </c>
      <c r="G36" s="52">
        <f t="shared" si="5"/>
        <v>9.26011382465</v>
      </c>
      <c r="H36" s="106" t="s">
        <v>104</v>
      </c>
      <c r="I36" s="106"/>
      <c r="J36" s="120"/>
      <c r="K36" s="121"/>
    </row>
    <row r="37" ht="32" customHeight="1" spans="1:11">
      <c r="A37" s="102">
        <v>14</v>
      </c>
      <c r="B37" s="103" t="s">
        <v>112</v>
      </c>
      <c r="C37" s="107"/>
      <c r="D37" s="107"/>
      <c r="E37" s="107"/>
      <c r="F37" s="105">
        <f>G4*0.15/100</f>
        <v>6.9450853684875</v>
      </c>
      <c r="G37" s="52">
        <f>F37</f>
        <v>6.9450853684875</v>
      </c>
      <c r="H37" s="106" t="s">
        <v>105</v>
      </c>
      <c r="I37" s="106"/>
      <c r="J37" s="120"/>
      <c r="K37" s="121"/>
    </row>
    <row r="38" ht="32" customHeight="1" spans="1:11">
      <c r="A38" s="102">
        <v>15</v>
      </c>
      <c r="B38" s="103" t="s">
        <v>113</v>
      </c>
      <c r="C38" s="107"/>
      <c r="D38" s="107"/>
      <c r="E38" s="107"/>
      <c r="F38" s="105">
        <f>G4*0.3/100</f>
        <v>13.890170736975</v>
      </c>
      <c r="G38" s="52">
        <f>F38</f>
        <v>13.890170736975</v>
      </c>
      <c r="H38" s="106" t="s">
        <v>114</v>
      </c>
      <c r="I38" s="106"/>
      <c r="J38" s="120"/>
      <c r="K38" s="121"/>
    </row>
    <row r="39" ht="32" customHeight="1" spans="1:11">
      <c r="A39" s="101" t="s">
        <v>115</v>
      </c>
      <c r="B39" s="56" t="s">
        <v>116</v>
      </c>
      <c r="C39" s="107"/>
      <c r="D39" s="107"/>
      <c r="E39" s="107"/>
      <c r="F39" s="108">
        <f>(G4+F23)*5/100</f>
        <v>251.805645176795</v>
      </c>
      <c r="G39" s="54">
        <f>C39+F39</f>
        <v>251.805645176795</v>
      </c>
      <c r="H39" s="109" t="s">
        <v>117</v>
      </c>
      <c r="I39" s="109"/>
      <c r="J39" s="122"/>
      <c r="K39" s="67">
        <f>G39/G$40</f>
        <v>0.0476190476190476</v>
      </c>
    </row>
    <row r="40" ht="32" customHeight="1" spans="1:11">
      <c r="A40" s="101" t="s">
        <v>118</v>
      </c>
      <c r="B40" s="56" t="s">
        <v>36</v>
      </c>
      <c r="C40" s="108">
        <f>C4</f>
        <v>2335.436233325</v>
      </c>
      <c r="D40" s="108">
        <f>D4</f>
        <v>2294.620679</v>
      </c>
      <c r="E40" s="108"/>
      <c r="F40" s="110">
        <f>F23+F39</f>
        <v>657.861636387698</v>
      </c>
      <c r="G40" s="108">
        <f>SUM(G39+G23+G4)</f>
        <v>5287.9185487127</v>
      </c>
      <c r="H40" s="111"/>
      <c r="I40" s="111"/>
      <c r="J40" s="123"/>
      <c r="K40" s="70"/>
    </row>
  </sheetData>
  <mergeCells count="23">
    <mergeCell ref="A1:K1"/>
    <mergeCell ref="C2:G2"/>
    <mergeCell ref="H2:J2"/>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A2:A3"/>
    <mergeCell ref="B2:B3"/>
    <mergeCell ref="N13:P14"/>
  </mergeCells>
  <printOptions horizontalCentered="1"/>
  <pageMargins left="0.393055555555556" right="0.432638888888889" top="0.354166666666667" bottom="0.314583333333333" header="0.31496062992126" footer="0.3149606299212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workbookViewId="0">
      <selection activeCell="Q9" sqref="Q9"/>
    </sheetView>
  </sheetViews>
  <sheetFormatPr defaultColWidth="9" defaultRowHeight="13.5"/>
  <cols>
    <col min="1" max="2" width="18.3833333333333" customWidth="1"/>
    <col min="3" max="3" width="36.6666666666667" style="20" customWidth="1"/>
    <col min="4" max="4" width="13.0833333333333" style="20" customWidth="1"/>
    <col min="5" max="5" width="13.6666666666667" customWidth="1"/>
    <col min="6" max="6" width="19.1083333333333" style="10" hidden="1" customWidth="1"/>
    <col min="7" max="7" width="11.6083333333333" hidden="1" customWidth="1"/>
    <col min="8" max="8" width="11.5583333333333" customWidth="1"/>
    <col min="9" max="9" width="10.6666666666667" customWidth="1"/>
    <col min="13" max="13" width="15.225" customWidth="1"/>
  </cols>
  <sheetData>
    <row r="1" ht="30" customHeight="1" spans="1:8">
      <c r="A1" s="86" t="s">
        <v>119</v>
      </c>
      <c r="B1" s="86"/>
      <c r="C1" s="87"/>
      <c r="D1" s="87"/>
      <c r="E1" s="87"/>
      <c r="F1" s="87"/>
      <c r="G1" s="87"/>
      <c r="H1" s="64"/>
    </row>
    <row r="2" ht="30" customHeight="1" spans="1:9">
      <c r="A2" s="19" t="s">
        <v>120</v>
      </c>
      <c r="B2" s="19" t="s">
        <v>121</v>
      </c>
      <c r="C2" s="3" t="s">
        <v>122</v>
      </c>
      <c r="D2" s="19" t="s">
        <v>123</v>
      </c>
      <c r="E2" s="19" t="s">
        <v>124</v>
      </c>
      <c r="F2" s="19" t="s">
        <v>125</v>
      </c>
      <c r="G2" s="19" t="s">
        <v>126</v>
      </c>
      <c r="H2" s="3" t="s">
        <v>127</v>
      </c>
      <c r="I2" s="3" t="s">
        <v>128</v>
      </c>
    </row>
    <row r="3" ht="34.95" customHeight="1" spans="1:9">
      <c r="A3" s="19" t="s">
        <v>129</v>
      </c>
      <c r="B3" s="19" t="s">
        <v>130</v>
      </c>
      <c r="C3" s="3" t="s">
        <v>131</v>
      </c>
      <c r="D3" s="19" t="s">
        <v>15</v>
      </c>
      <c r="E3" s="19" t="s">
        <v>132</v>
      </c>
      <c r="F3" s="19" t="s">
        <v>133</v>
      </c>
      <c r="G3" s="19" t="s">
        <v>134</v>
      </c>
      <c r="H3" s="88"/>
      <c r="I3" s="3"/>
    </row>
    <row r="4" ht="34.95" customHeight="1" spans="1:9">
      <c r="A4" s="19" t="s">
        <v>135</v>
      </c>
      <c r="B4" s="19" t="s">
        <v>136</v>
      </c>
      <c r="C4" s="3" t="s">
        <v>137</v>
      </c>
      <c r="D4" s="19" t="s">
        <v>15</v>
      </c>
      <c r="E4" s="19" t="s">
        <v>138</v>
      </c>
      <c r="F4" s="19" t="s">
        <v>133</v>
      </c>
      <c r="G4" s="19" t="s">
        <v>139</v>
      </c>
      <c r="H4" s="88"/>
      <c r="I4" s="3"/>
    </row>
    <row r="5" ht="34.95" customHeight="1" spans="1:9">
      <c r="A5" s="19" t="s">
        <v>140</v>
      </c>
      <c r="B5" s="19" t="s">
        <v>136</v>
      </c>
      <c r="C5" s="3" t="s">
        <v>141</v>
      </c>
      <c r="D5" s="19" t="s">
        <v>15</v>
      </c>
      <c r="E5" s="19" t="s">
        <v>132</v>
      </c>
      <c r="F5" s="19" t="s">
        <v>133</v>
      </c>
      <c r="G5" s="19" t="s">
        <v>134</v>
      </c>
      <c r="H5" s="88"/>
      <c r="I5" s="3"/>
    </row>
    <row r="6" ht="34.95" customHeight="1" spans="1:9">
      <c r="A6" s="19" t="s">
        <v>142</v>
      </c>
      <c r="B6" s="19" t="s">
        <v>143</v>
      </c>
      <c r="C6" s="3" t="s">
        <v>144</v>
      </c>
      <c r="D6" s="19" t="s">
        <v>15</v>
      </c>
      <c r="E6" s="19" t="s">
        <v>145</v>
      </c>
      <c r="F6" s="19" t="s">
        <v>133</v>
      </c>
      <c r="G6" s="19" t="s">
        <v>134</v>
      </c>
      <c r="H6" s="88"/>
      <c r="I6" s="3"/>
    </row>
    <row r="7" ht="34.95" customHeight="1" spans="1:9">
      <c r="A7" s="19" t="s">
        <v>146</v>
      </c>
      <c r="B7" s="19" t="s">
        <v>136</v>
      </c>
      <c r="C7" s="3" t="s">
        <v>147</v>
      </c>
      <c r="D7" s="19" t="s">
        <v>15</v>
      </c>
      <c r="E7" s="19" t="s">
        <v>145</v>
      </c>
      <c r="F7" s="19" t="s">
        <v>133</v>
      </c>
      <c r="G7" s="19" t="s">
        <v>134</v>
      </c>
      <c r="H7" s="88"/>
      <c r="I7" s="3"/>
    </row>
    <row r="8" ht="34.95" customHeight="1" spans="1:9">
      <c r="A8" s="19" t="s">
        <v>148</v>
      </c>
      <c r="B8" s="19" t="s">
        <v>149</v>
      </c>
      <c r="C8" s="3" t="s">
        <v>150</v>
      </c>
      <c r="D8" s="19" t="s">
        <v>15</v>
      </c>
      <c r="E8" s="19" t="s">
        <v>151</v>
      </c>
      <c r="F8" s="19" t="s">
        <v>133</v>
      </c>
      <c r="G8" s="19" t="s">
        <v>139</v>
      </c>
      <c r="H8" s="88"/>
      <c r="I8" s="3"/>
    </row>
    <row r="9" ht="34.95" customHeight="1" spans="1:9">
      <c r="A9" s="19" t="s">
        <v>148</v>
      </c>
      <c r="B9" s="19" t="s">
        <v>149</v>
      </c>
      <c r="C9" s="3" t="s">
        <v>150</v>
      </c>
      <c r="D9" s="19" t="s">
        <v>15</v>
      </c>
      <c r="E9" s="19" t="s">
        <v>152</v>
      </c>
      <c r="F9" s="19" t="s">
        <v>153</v>
      </c>
      <c r="G9" s="19" t="s">
        <v>139</v>
      </c>
      <c r="H9" s="88"/>
      <c r="I9" s="3"/>
    </row>
    <row r="10" ht="34.95" customHeight="1" spans="1:9">
      <c r="A10" s="19" t="s">
        <v>148</v>
      </c>
      <c r="B10" s="19" t="s">
        <v>149</v>
      </c>
      <c r="C10" s="3" t="s">
        <v>150</v>
      </c>
      <c r="D10" s="19" t="s">
        <v>15</v>
      </c>
      <c r="E10" s="19" t="s">
        <v>154</v>
      </c>
      <c r="F10" s="19" t="s">
        <v>153</v>
      </c>
      <c r="G10" s="19" t="s">
        <v>139</v>
      </c>
      <c r="H10" s="88"/>
      <c r="I10" s="3"/>
    </row>
    <row r="11" ht="34.95" customHeight="1" spans="1:9">
      <c r="A11" s="19" t="s">
        <v>155</v>
      </c>
      <c r="B11" s="19" t="s">
        <v>149</v>
      </c>
      <c r="C11" s="3" t="s">
        <v>156</v>
      </c>
      <c r="D11" s="19" t="s">
        <v>15</v>
      </c>
      <c r="E11" s="19" t="s">
        <v>157</v>
      </c>
      <c r="F11" s="19" t="s">
        <v>153</v>
      </c>
      <c r="G11" s="19" t="s">
        <v>139</v>
      </c>
      <c r="H11" s="88"/>
      <c r="I11" s="3"/>
    </row>
    <row r="12" ht="34.9" customHeight="1" spans="1:1">
      <c r="A12" s="89" t="s">
        <v>129</v>
      </c>
    </row>
    <row r="13" ht="34.9" customHeight="1" spans="1:1">
      <c r="A13" s="89" t="s">
        <v>129</v>
      </c>
    </row>
    <row r="14" ht="34.9" customHeight="1"/>
    <row r="15" ht="34.9" customHeight="1"/>
    <row r="16" ht="34.9" customHeight="1"/>
    <row r="17" ht="34.9" customHeight="1"/>
    <row r="18" ht="34.9" customHeight="1"/>
    <row r="19" ht="34.9" customHeight="1"/>
    <row r="20" ht="34.9" customHeight="1"/>
    <row r="21" ht="34.9" customHeight="1"/>
    <row r="22" ht="34.9" customHeight="1"/>
    <row r="23" ht="34.9" customHeight="1"/>
    <row r="24" ht="34.9" customHeight="1"/>
    <row r="25" ht="34.9" customHeight="1"/>
  </sheetData>
  <mergeCells count="1">
    <mergeCell ref="A1:G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177"/>
  <sheetViews>
    <sheetView zoomScale="115" zoomScaleNormal="115" workbookViewId="0">
      <selection activeCell="J87" sqref="J87"/>
    </sheetView>
  </sheetViews>
  <sheetFormatPr defaultColWidth="9" defaultRowHeight="13.5"/>
  <cols>
    <col min="1" max="1" width="10.5" style="1" customWidth="1"/>
    <col min="2" max="2" width="34.1166666666667" style="20" customWidth="1"/>
    <col min="3" max="3" width="11.0666666666667" customWidth="1"/>
    <col min="4" max="4" width="10.5833333333333" customWidth="1"/>
    <col min="5" max="5" width="15.6666666666667" customWidth="1"/>
    <col min="6" max="6" width="10.3" customWidth="1"/>
    <col min="7" max="7" width="15.6666666666667" customWidth="1"/>
    <col min="8" max="8" width="6" customWidth="1"/>
    <col min="9" max="9" width="9.10833333333333" style="10" customWidth="1"/>
    <col min="10" max="10" width="10.8833333333333" style="39" customWidth="1"/>
    <col min="11" max="11" width="8.38333333333333" customWidth="1"/>
    <col min="13" max="13" width="13.75"/>
    <col min="14" max="14" width="12.6333333333333"/>
  </cols>
  <sheetData>
    <row r="1" ht="22" customHeight="1" spans="1:11">
      <c r="A1" s="40" t="s">
        <v>158</v>
      </c>
      <c r="B1" s="41"/>
      <c r="C1" s="41"/>
      <c r="D1" s="41"/>
      <c r="E1" s="41"/>
      <c r="F1" s="41"/>
      <c r="G1" s="41"/>
      <c r="H1" s="41"/>
      <c r="I1" s="41"/>
      <c r="J1" s="57"/>
      <c r="K1" s="58"/>
    </row>
    <row r="2" ht="22" customHeight="1" spans="1:11">
      <c r="A2" s="42" t="s">
        <v>38</v>
      </c>
      <c r="B2" s="42" t="s">
        <v>39</v>
      </c>
      <c r="C2" s="42" t="s">
        <v>54</v>
      </c>
      <c r="D2" s="42"/>
      <c r="E2" s="42"/>
      <c r="F2" s="42"/>
      <c r="G2" s="42"/>
      <c r="H2" s="42" t="s">
        <v>7</v>
      </c>
      <c r="I2" s="42"/>
      <c r="J2" s="59"/>
      <c r="K2" s="60"/>
    </row>
    <row r="3" ht="22" customHeight="1" spans="1:12">
      <c r="A3" s="43"/>
      <c r="B3" s="42"/>
      <c r="C3" s="44" t="s">
        <v>42</v>
      </c>
      <c r="D3" s="44" t="s">
        <v>44</v>
      </c>
      <c r="E3" s="44" t="s">
        <v>55</v>
      </c>
      <c r="F3" s="43" t="s">
        <v>56</v>
      </c>
      <c r="G3" s="43" t="s">
        <v>46</v>
      </c>
      <c r="H3" s="43" t="s">
        <v>4</v>
      </c>
      <c r="I3" s="61" t="s">
        <v>57</v>
      </c>
      <c r="J3" s="62" t="s">
        <v>58</v>
      </c>
      <c r="K3" s="63" t="s">
        <v>59</v>
      </c>
      <c r="L3" s="64"/>
    </row>
    <row r="4" ht="22" hidden="1" customHeight="1" spans="1:12">
      <c r="A4" s="42" t="s">
        <v>60</v>
      </c>
      <c r="B4" s="45" t="s">
        <v>61</v>
      </c>
      <c r="C4" s="46">
        <f t="shared" ref="C4:F4" si="0">C5+C26+C56+C85+C121+C154</f>
        <v>698.497537325</v>
      </c>
      <c r="D4" s="46">
        <f t="shared" si="0"/>
        <v>2020.142</v>
      </c>
      <c r="E4" s="46">
        <f t="shared" si="0"/>
        <v>0</v>
      </c>
      <c r="F4" s="46">
        <f t="shared" si="0"/>
        <v>0</v>
      </c>
      <c r="G4" s="47">
        <f t="shared" ref="G4:G67" si="1">C4+D4+E4+F4</f>
        <v>2718.639537325</v>
      </c>
      <c r="H4" s="48"/>
      <c r="I4" s="65"/>
      <c r="J4" s="66"/>
      <c r="K4" s="67"/>
      <c r="L4" s="68"/>
    </row>
    <row r="5" ht="22" hidden="1" customHeight="1" spans="1:14">
      <c r="A5" s="42" t="str">
        <f>'小区室外管网（6）'!M4</f>
        <v>1</v>
      </c>
      <c r="B5" s="45" t="str">
        <f>'小区室外管网（6）'!N4</f>
        <v>北苑小区</v>
      </c>
      <c r="C5" s="46">
        <f t="shared" ref="C5:F5" si="2">SUM(C6:C25)</f>
        <v>24.6</v>
      </c>
      <c r="D5" s="49">
        <f t="shared" si="2"/>
        <v>35.928</v>
      </c>
      <c r="E5" s="49">
        <f t="shared" si="2"/>
        <v>0</v>
      </c>
      <c r="F5" s="49">
        <f t="shared" si="2"/>
        <v>0</v>
      </c>
      <c r="G5" s="47">
        <f t="shared" si="1"/>
        <v>60.528</v>
      </c>
      <c r="H5" s="48"/>
      <c r="I5" s="65"/>
      <c r="J5" s="66"/>
      <c r="K5" s="67"/>
      <c r="L5" s="68"/>
      <c r="N5">
        <v>206.88</v>
      </c>
    </row>
    <row r="6" ht="22" hidden="1" customHeight="1" spans="1:14">
      <c r="A6" s="50"/>
      <c r="B6" s="8" t="str">
        <f>'小区室外管网（6）'!C4</f>
        <v>DN50钢塑复合给水管</v>
      </c>
      <c r="C6" s="51"/>
      <c r="D6" s="51">
        <f t="shared" ref="D6:D24" si="3">J6*I6/10000</f>
        <v>1.35</v>
      </c>
      <c r="E6" s="51"/>
      <c r="F6" s="52"/>
      <c r="G6" s="48">
        <f t="shared" si="1"/>
        <v>1.35</v>
      </c>
      <c r="H6" s="48" t="str">
        <f>'小区室外管网（6）'!D4</f>
        <v>米</v>
      </c>
      <c r="I6" s="65" t="str">
        <f>'小区室外管网（6）'!E4</f>
        <v>30</v>
      </c>
      <c r="J6" s="69">
        <f>估算单价计算表!J3</f>
        <v>450</v>
      </c>
      <c r="K6" s="4"/>
      <c r="L6" s="68"/>
      <c r="N6">
        <v>64.55</v>
      </c>
    </row>
    <row r="7" ht="22" hidden="1" customHeight="1" spans="1:12">
      <c r="A7" s="50"/>
      <c r="B7" s="8" t="str">
        <f>'小区室外管网（6）'!C5</f>
        <v>DN100球墨铸铁给水管</v>
      </c>
      <c r="C7" s="51"/>
      <c r="D7" s="51">
        <f t="shared" si="3"/>
        <v>24.528</v>
      </c>
      <c r="E7" s="51"/>
      <c r="F7" s="52"/>
      <c r="G7" s="48">
        <f t="shared" si="1"/>
        <v>24.528</v>
      </c>
      <c r="H7" s="48" t="str">
        <f>'小区室外管网（6）'!D5</f>
        <v>米</v>
      </c>
      <c r="I7" s="65" t="str">
        <f>'小区室外管网（6）'!E5</f>
        <v>336</v>
      </c>
      <c r="J7" s="69">
        <f>估算单价计算表!J5</f>
        <v>730</v>
      </c>
      <c r="K7" s="70"/>
      <c r="L7" s="68"/>
    </row>
    <row r="8" ht="22" hidden="1" customHeight="1" spans="1:12">
      <c r="A8" s="50"/>
      <c r="B8" s="8" t="str">
        <f>'小区室外管网（6）'!C6</f>
        <v>2150*1100矩形钢混水表井</v>
      </c>
      <c r="C8" s="51"/>
      <c r="D8" s="51">
        <f t="shared" si="3"/>
        <v>1.2</v>
      </c>
      <c r="E8" s="53"/>
      <c r="F8" s="53"/>
      <c r="G8" s="48">
        <f t="shared" si="1"/>
        <v>1.2</v>
      </c>
      <c r="H8" s="48" t="str">
        <f>'小区室外管网（6）'!D6</f>
        <v>座</v>
      </c>
      <c r="I8" s="65" t="str">
        <f>'小区室外管网（6）'!E6</f>
        <v>1</v>
      </c>
      <c r="J8" s="69">
        <f>估算单价计算表!J11</f>
        <v>12000</v>
      </c>
      <c r="K8" s="70"/>
      <c r="L8" s="68"/>
    </row>
    <row r="9" ht="22" hidden="1" customHeight="1" spans="1:12">
      <c r="A9" s="50"/>
      <c r="B9" s="8" t="str">
        <f>'小区室外管网（6）'!C7</f>
        <v>2400*2400矩形钢混阀门井</v>
      </c>
      <c r="C9" s="51"/>
      <c r="D9" s="51">
        <f t="shared" si="3"/>
        <v>2</v>
      </c>
      <c r="E9" s="53"/>
      <c r="F9" s="53"/>
      <c r="G9" s="48">
        <f t="shared" si="1"/>
        <v>2</v>
      </c>
      <c r="H9" s="48" t="str">
        <f>'小区室外管网（6）'!D7</f>
        <v>座</v>
      </c>
      <c r="I9" s="65" t="str">
        <f>'小区室外管网（6）'!E7</f>
        <v>1</v>
      </c>
      <c r="J9" s="69">
        <f>估算单价计算表!J10</f>
        <v>20000</v>
      </c>
      <c r="K9" s="67"/>
      <c r="L9" s="68"/>
    </row>
    <row r="10" ht="22" hidden="1" customHeight="1" spans="1:12">
      <c r="A10" s="50"/>
      <c r="B10" s="8" t="str">
        <f>'小区室外管网（6）'!C8</f>
        <v>1400*1400矩形钢混阀门井</v>
      </c>
      <c r="C10" s="51"/>
      <c r="D10" s="51">
        <f t="shared" si="3"/>
        <v>1.8</v>
      </c>
      <c r="E10" s="53"/>
      <c r="F10" s="53"/>
      <c r="G10" s="48">
        <f t="shared" si="1"/>
        <v>1.8</v>
      </c>
      <c r="H10" s="48" t="str">
        <f>'小区室外管网（6）'!D8</f>
        <v>座</v>
      </c>
      <c r="I10" s="65" t="str">
        <f>'小区室外管网（6）'!E8</f>
        <v>4</v>
      </c>
      <c r="J10" s="69">
        <f>估算单价计算表!J14</f>
        <v>4500</v>
      </c>
      <c r="K10" s="71"/>
      <c r="L10" s="68"/>
    </row>
    <row r="11" ht="22" hidden="1" customHeight="1" spans="1:12">
      <c r="A11" s="50"/>
      <c r="B11" s="8" t="str">
        <f>'小区室外管网（6）'!C9</f>
        <v>1400*1400矩形钢混消火栓井</v>
      </c>
      <c r="C11" s="51"/>
      <c r="D11" s="51">
        <f t="shared" si="3"/>
        <v>0.45</v>
      </c>
      <c r="E11" s="46"/>
      <c r="F11" s="54"/>
      <c r="G11" s="48">
        <f t="shared" si="1"/>
        <v>0.45</v>
      </c>
      <c r="H11" s="48" t="str">
        <f>'小区室外管网（6）'!D9</f>
        <v>座</v>
      </c>
      <c r="I11" s="65" t="str">
        <f>'小区室外管网（6）'!E9</f>
        <v>1</v>
      </c>
      <c r="J11" s="69">
        <f>估算单价计算表!J15</f>
        <v>4500</v>
      </c>
      <c r="K11" s="71"/>
      <c r="L11" s="68"/>
    </row>
    <row r="12" ht="22" hidden="1" customHeight="1" spans="1:12">
      <c r="A12" s="50"/>
      <c r="B12" s="8" t="str">
        <f>'小区室外管网（6）'!C10</f>
        <v>SA100/65地下式消火栓</v>
      </c>
      <c r="C12" s="51"/>
      <c r="D12" s="51">
        <f t="shared" si="3"/>
        <v>0.1</v>
      </c>
      <c r="E12" s="53"/>
      <c r="F12" s="55"/>
      <c r="G12" s="48">
        <f t="shared" si="1"/>
        <v>0.1</v>
      </c>
      <c r="H12" s="48" t="str">
        <f>'小区室外管网（6）'!D10</f>
        <v>个</v>
      </c>
      <c r="I12" s="65" t="str">
        <f>'小区室外管网（6）'!E10</f>
        <v>1</v>
      </c>
      <c r="J12" s="69">
        <f>估算单价计算表!J16</f>
        <v>1000</v>
      </c>
      <c r="K12" s="67"/>
      <c r="L12" s="68"/>
    </row>
    <row r="13" ht="22" hidden="1" customHeight="1" spans="1:12">
      <c r="A13" s="50"/>
      <c r="B13" s="8" t="str">
        <f>'小区室外管网（6）'!C11</f>
        <v>DN100暗杆楔式闸阀</v>
      </c>
      <c r="C13" s="51"/>
      <c r="D13" s="51">
        <f t="shared" si="3"/>
        <v>0.1</v>
      </c>
      <c r="E13" s="53"/>
      <c r="F13" s="55"/>
      <c r="G13" s="48">
        <f t="shared" si="1"/>
        <v>0.1</v>
      </c>
      <c r="H13" s="48" t="str">
        <f>'小区室外管网（6）'!D11</f>
        <v>个</v>
      </c>
      <c r="I13" s="65" t="str">
        <f>'小区室外管网（6）'!E11</f>
        <v>1</v>
      </c>
      <c r="J13" s="69">
        <f>估算单价计算表!J17</f>
        <v>1000</v>
      </c>
      <c r="K13" s="71"/>
      <c r="L13" s="68"/>
    </row>
    <row r="14" ht="22" hidden="1" customHeight="1" spans="1:12">
      <c r="A14" s="50"/>
      <c r="B14" s="8" t="str">
        <f>'小区室外管网（6）'!C12</f>
        <v>DN100智能远传式水表</v>
      </c>
      <c r="C14" s="51"/>
      <c r="D14" s="51">
        <f t="shared" si="3"/>
        <v>0.2</v>
      </c>
      <c r="E14" s="53"/>
      <c r="F14" s="55"/>
      <c r="G14" s="48">
        <f t="shared" si="1"/>
        <v>0.2</v>
      </c>
      <c r="H14" s="48" t="str">
        <f>'小区室外管网（6）'!D12</f>
        <v>块</v>
      </c>
      <c r="I14" s="65" t="str">
        <f>'小区室外管网（6）'!E12</f>
        <v>1</v>
      </c>
      <c r="J14" s="69">
        <f>估算单价计算表!J19</f>
        <v>2000</v>
      </c>
      <c r="K14" s="71"/>
      <c r="L14" s="68"/>
    </row>
    <row r="15" ht="22" hidden="1" customHeight="1" spans="1:12">
      <c r="A15" s="50"/>
      <c r="B15" s="8" t="str">
        <f>'小区室外管网（6）'!C13</f>
        <v>DN300伸缩蝶阀</v>
      </c>
      <c r="C15" s="46"/>
      <c r="D15" s="51">
        <f t="shared" si="3"/>
        <v>0.46</v>
      </c>
      <c r="E15" s="46"/>
      <c r="F15" s="46"/>
      <c r="G15" s="48">
        <f t="shared" si="1"/>
        <v>0.46</v>
      </c>
      <c r="H15" s="48" t="str">
        <f>'小区室外管网（6）'!D13</f>
        <v>个</v>
      </c>
      <c r="I15" s="65" t="str">
        <f>'小区室外管网（6）'!E13</f>
        <v>2</v>
      </c>
      <c r="J15" s="69">
        <f>估算单价计算表!J20</f>
        <v>2300</v>
      </c>
      <c r="K15" s="67"/>
      <c r="L15" s="68"/>
    </row>
    <row r="16" ht="22" hidden="1" customHeight="1" spans="1:12">
      <c r="A16" s="50"/>
      <c r="B16" s="8" t="str">
        <f>'小区室外管网（6）'!C14</f>
        <v>DN100伸缩蝶阀</v>
      </c>
      <c r="C16" s="51"/>
      <c r="D16" s="51">
        <f t="shared" si="3"/>
        <v>0.8</v>
      </c>
      <c r="E16" s="51"/>
      <c r="F16" s="52"/>
      <c r="G16" s="48">
        <f t="shared" si="1"/>
        <v>0.8</v>
      </c>
      <c r="H16" s="48" t="str">
        <f>'小区室外管网（6）'!D14</f>
        <v>个</v>
      </c>
      <c r="I16" s="65" t="str">
        <f>'小区室外管网（6）'!E14</f>
        <v>8</v>
      </c>
      <c r="J16" s="69">
        <f>估算单价计算表!J23</f>
        <v>1000</v>
      </c>
      <c r="K16" s="71"/>
      <c r="L16" s="68"/>
    </row>
    <row r="17" ht="22" hidden="1" customHeight="1" spans="1:12">
      <c r="A17" s="50"/>
      <c r="B17" s="8" t="str">
        <f>'小区室外管网（6）'!C15</f>
        <v>DN100止回阀</v>
      </c>
      <c r="C17" s="51"/>
      <c r="D17" s="51">
        <f t="shared" si="3"/>
        <v>0.1</v>
      </c>
      <c r="E17" s="51"/>
      <c r="F17" s="52"/>
      <c r="G17" s="48">
        <f t="shared" si="1"/>
        <v>0.1</v>
      </c>
      <c r="H17" s="48" t="str">
        <f>'小区室外管网（6）'!D15</f>
        <v>个</v>
      </c>
      <c r="I17" s="65" t="str">
        <f>'小区室外管网（6）'!E15</f>
        <v>1</v>
      </c>
      <c r="J17" s="69">
        <f>估算单价计算表!J24</f>
        <v>1000</v>
      </c>
      <c r="K17" s="67"/>
      <c r="L17" s="68"/>
    </row>
    <row r="18" ht="22" hidden="1" customHeight="1" spans="1:12">
      <c r="A18" s="50"/>
      <c r="B18" s="8" t="str">
        <f>'小区室外管网（6）'!C16</f>
        <v>DN300*100三盘三通</v>
      </c>
      <c r="C18" s="46"/>
      <c r="D18" s="51">
        <f t="shared" si="3"/>
        <v>0.08</v>
      </c>
      <c r="E18" s="46"/>
      <c r="F18" s="46"/>
      <c r="G18" s="48">
        <f t="shared" si="1"/>
        <v>0.08</v>
      </c>
      <c r="H18" s="48" t="str">
        <f>'小区室外管网（6）'!D16</f>
        <v>个</v>
      </c>
      <c r="I18" s="65" t="str">
        <f>'小区室外管网（6）'!E16</f>
        <v>1</v>
      </c>
      <c r="J18" s="69">
        <f>估算单价计算表!J38</f>
        <v>800</v>
      </c>
      <c r="K18" s="71"/>
      <c r="L18" s="68"/>
    </row>
    <row r="19" ht="22" hidden="1" customHeight="1" spans="1:12">
      <c r="A19" s="50"/>
      <c r="B19" s="8" t="str">
        <f>'小区室外管网（6）'!C17</f>
        <v>DN100*100三盘三通</v>
      </c>
      <c r="C19" s="51"/>
      <c r="D19" s="51">
        <f t="shared" si="3"/>
        <v>0.15</v>
      </c>
      <c r="E19" s="51"/>
      <c r="F19" s="52"/>
      <c r="G19" s="48">
        <f t="shared" si="1"/>
        <v>0.15</v>
      </c>
      <c r="H19" s="48" t="str">
        <f>'小区室外管网（6）'!D17</f>
        <v>个</v>
      </c>
      <c r="I19" s="65" t="str">
        <f>'小区室外管网（6）'!E17</f>
        <v>3</v>
      </c>
      <c r="J19" s="69">
        <f>估算单价计算表!J41</f>
        <v>500</v>
      </c>
      <c r="K19" s="71"/>
      <c r="L19" s="68"/>
    </row>
    <row r="20" ht="22" hidden="1" customHeight="1" spans="1:12">
      <c r="A20" s="50"/>
      <c r="B20" s="8" t="str">
        <f>'小区室外管网（6）'!C18</f>
        <v>DN100*100消火栓三通</v>
      </c>
      <c r="C20" s="51"/>
      <c r="D20" s="51">
        <f t="shared" si="3"/>
        <v>0.05</v>
      </c>
      <c r="E20" s="51"/>
      <c r="F20" s="52"/>
      <c r="G20" s="48">
        <f t="shared" si="1"/>
        <v>0.05</v>
      </c>
      <c r="H20" s="48" t="str">
        <f>'小区室外管网（6）'!D18</f>
        <v>个</v>
      </c>
      <c r="I20" s="65" t="str">
        <f>'小区室外管网（6）'!E18</f>
        <v>1</v>
      </c>
      <c r="J20" s="69">
        <f t="shared" ref="J20:J22" si="4">J$19</f>
        <v>500</v>
      </c>
      <c r="K20" s="67"/>
      <c r="L20" s="68"/>
    </row>
    <row r="21" ht="22" hidden="1" customHeight="1" spans="1:12">
      <c r="A21" s="50"/>
      <c r="B21" s="8" t="str">
        <f>'小区室外管网（6）'!C19</f>
        <v>DN100*50三通</v>
      </c>
      <c r="C21" s="46"/>
      <c r="D21" s="51">
        <f t="shared" si="3"/>
        <v>1.5</v>
      </c>
      <c r="E21" s="46"/>
      <c r="F21" s="46"/>
      <c r="G21" s="48">
        <f t="shared" si="1"/>
        <v>1.5</v>
      </c>
      <c r="H21" s="48" t="str">
        <f>'小区室外管网（6）'!D19</f>
        <v>个</v>
      </c>
      <c r="I21" s="65" t="str">
        <f>'小区室外管网（6）'!E19</f>
        <v>30</v>
      </c>
      <c r="J21" s="69">
        <f t="shared" si="4"/>
        <v>500</v>
      </c>
      <c r="K21" s="71"/>
      <c r="L21" s="68"/>
    </row>
    <row r="22" ht="22" hidden="1" customHeight="1" spans="1:12">
      <c r="A22" s="50"/>
      <c r="B22" s="8" t="str">
        <f>'小区室外管网（6）'!C20</f>
        <v>DN10090°弯头</v>
      </c>
      <c r="C22" s="51"/>
      <c r="D22" s="51">
        <f t="shared" si="3"/>
        <v>0.05</v>
      </c>
      <c r="E22" s="51"/>
      <c r="F22" s="52"/>
      <c r="G22" s="48">
        <f t="shared" si="1"/>
        <v>0.05</v>
      </c>
      <c r="H22" s="48" t="str">
        <f>'小区室外管网（6）'!D20</f>
        <v>个</v>
      </c>
      <c r="I22" s="65" t="str">
        <f>'小区室外管网（6）'!E20</f>
        <v>1</v>
      </c>
      <c r="J22" s="69">
        <f t="shared" si="4"/>
        <v>500</v>
      </c>
      <c r="K22" s="71"/>
      <c r="L22" s="68"/>
    </row>
    <row r="23" ht="22" hidden="1" customHeight="1" spans="1:12">
      <c r="A23" s="50"/>
      <c r="B23" s="8" t="str">
        <f>'小区室外管网（6）'!C21</f>
        <v>De315单盘短管</v>
      </c>
      <c r="C23" s="51"/>
      <c r="D23" s="51">
        <f t="shared" si="3"/>
        <v>0.16</v>
      </c>
      <c r="E23" s="51"/>
      <c r="F23" s="52"/>
      <c r="G23" s="48">
        <f t="shared" si="1"/>
        <v>0.16</v>
      </c>
      <c r="H23" s="48" t="str">
        <f>'小区室外管网（6）'!D21</f>
        <v>个</v>
      </c>
      <c r="I23" s="65" t="str">
        <f>'小区室外管网（6）'!E21</f>
        <v>2</v>
      </c>
      <c r="J23" s="69">
        <f>J$18</f>
        <v>800</v>
      </c>
      <c r="K23" s="67"/>
      <c r="L23" s="68"/>
    </row>
    <row r="24" ht="22" hidden="1" customHeight="1" spans="1:12">
      <c r="A24" s="50"/>
      <c r="B24" s="8" t="str">
        <f>'小区室外管网（6）'!C22</f>
        <v>DN100单盘短管</v>
      </c>
      <c r="C24" s="46"/>
      <c r="D24" s="51">
        <f t="shared" si="3"/>
        <v>0.85</v>
      </c>
      <c r="E24" s="46"/>
      <c r="F24" s="46"/>
      <c r="G24" s="48">
        <f t="shared" si="1"/>
        <v>0.85</v>
      </c>
      <c r="H24" s="48" t="str">
        <f>'小区室外管网（6）'!D22</f>
        <v>个</v>
      </c>
      <c r="I24" s="65" t="str">
        <f>'小区室外管网（6）'!E22</f>
        <v>17</v>
      </c>
      <c r="J24" s="69">
        <f>J$19</f>
        <v>500</v>
      </c>
      <c r="K24" s="71"/>
      <c r="L24" s="68"/>
    </row>
    <row r="25" ht="22" hidden="1" customHeight="1" spans="1:12">
      <c r="A25" s="50"/>
      <c r="B25" s="8" t="str">
        <f>'小区室外管网（6）'!C23</f>
        <v>破坏并恢复混凝土路面</v>
      </c>
      <c r="C25" s="51">
        <f>J25*I25/10000</f>
        <v>24.6</v>
      </c>
      <c r="D25" s="51"/>
      <c r="E25" s="51"/>
      <c r="F25" s="52"/>
      <c r="G25" s="48">
        <f t="shared" si="1"/>
        <v>24.6</v>
      </c>
      <c r="H25" s="48" t="str">
        <f>'小区室外管网（6）'!D23</f>
        <v>平米</v>
      </c>
      <c r="I25" s="65" t="str">
        <f>'小区室外管网（6）'!E23</f>
        <v>820</v>
      </c>
      <c r="J25" s="69">
        <f>估算单价计算表!J37</f>
        <v>300</v>
      </c>
      <c r="K25" s="71"/>
      <c r="L25" s="68"/>
    </row>
    <row r="26" ht="22" hidden="1" customHeight="1" spans="1:12">
      <c r="A26" s="42" t="str">
        <f>'小区室外管网（6）'!M5</f>
        <v>2</v>
      </c>
      <c r="B26" s="56" t="str">
        <f>'小区室外管网（6）'!N5</f>
        <v>明珠C区</v>
      </c>
      <c r="C26" s="49">
        <f t="shared" ref="C26:F26" si="5">SUM(C27:C55)</f>
        <v>147</v>
      </c>
      <c r="D26" s="49">
        <f t="shared" si="5"/>
        <v>195.593</v>
      </c>
      <c r="E26" s="49">
        <f t="shared" si="5"/>
        <v>0</v>
      </c>
      <c r="F26" s="49">
        <f t="shared" si="5"/>
        <v>0</v>
      </c>
      <c r="G26" s="47">
        <f t="shared" si="1"/>
        <v>342.593</v>
      </c>
      <c r="H26" s="47"/>
      <c r="I26" s="49"/>
      <c r="J26" s="59"/>
      <c r="K26" s="67"/>
      <c r="L26" s="68"/>
    </row>
    <row r="27" ht="22" hidden="1" customHeight="1" spans="1:12">
      <c r="A27" s="50"/>
      <c r="B27" s="8" t="str">
        <f>'小区室外管网（6）'!C24</f>
        <v>DN50钢塑复合给水管</v>
      </c>
      <c r="C27" s="51"/>
      <c r="D27" s="51">
        <f t="shared" ref="D27:D54" si="6">J27*I27/10000</f>
        <v>4.41</v>
      </c>
      <c r="E27" s="51"/>
      <c r="F27" s="52"/>
      <c r="G27" s="48">
        <f t="shared" si="1"/>
        <v>4.41</v>
      </c>
      <c r="H27" s="48" t="str">
        <f>'小区室外管网（6）'!D24</f>
        <v>米</v>
      </c>
      <c r="I27" s="65" t="str">
        <f>'小区室外管网（6）'!E24</f>
        <v>98</v>
      </c>
      <c r="J27" s="69">
        <f>J6</f>
        <v>450</v>
      </c>
      <c r="K27" s="67"/>
      <c r="L27" s="68"/>
    </row>
    <row r="28" ht="22" hidden="1" customHeight="1" spans="1:12">
      <c r="A28" s="50"/>
      <c r="B28" s="8" t="str">
        <f>'小区室外管网（6）'!C25</f>
        <v>DN100球墨铸铁给水管</v>
      </c>
      <c r="C28" s="46"/>
      <c r="D28" s="51">
        <f t="shared" si="6"/>
        <v>132.787</v>
      </c>
      <c r="E28" s="46"/>
      <c r="F28" s="46"/>
      <c r="G28" s="48">
        <f t="shared" si="1"/>
        <v>132.787</v>
      </c>
      <c r="H28" s="48" t="str">
        <f>'小区室外管网（6）'!D25</f>
        <v>米</v>
      </c>
      <c r="I28" s="65" t="str">
        <f>'小区室外管网（6）'!E25</f>
        <v>1819</v>
      </c>
      <c r="J28" s="69">
        <f>J7</f>
        <v>730</v>
      </c>
      <c r="K28" s="71"/>
      <c r="L28" s="68"/>
    </row>
    <row r="29" ht="22" hidden="1" customHeight="1" spans="1:12">
      <c r="A29" s="50"/>
      <c r="B29" s="8" t="str">
        <f>'小区室外管网（6）'!C26</f>
        <v>DN150球墨铸铁给水管</v>
      </c>
      <c r="C29" s="51"/>
      <c r="D29" s="51">
        <f t="shared" si="6"/>
        <v>32.536</v>
      </c>
      <c r="E29" s="51"/>
      <c r="F29" s="52"/>
      <c r="G29" s="48">
        <f t="shared" si="1"/>
        <v>32.536</v>
      </c>
      <c r="H29" s="48" t="str">
        <f>'小区室外管网（6）'!D26</f>
        <v>米</v>
      </c>
      <c r="I29" s="65" t="str">
        <f>'小区室外管网（6）'!E26</f>
        <v>392</v>
      </c>
      <c r="J29" s="69">
        <f>估算单价计算表!J6</f>
        <v>830</v>
      </c>
      <c r="K29" s="71"/>
      <c r="L29" s="68"/>
    </row>
    <row r="30" ht="22" hidden="1" customHeight="1" spans="1:12">
      <c r="A30" s="50"/>
      <c r="B30" s="8" t="str">
        <f>'小区室外管网（6）'!C27</f>
        <v>2150*1100矩形钢混水表井</v>
      </c>
      <c r="C30" s="51"/>
      <c r="D30" s="51">
        <f t="shared" si="6"/>
        <v>1.2</v>
      </c>
      <c r="E30" s="51"/>
      <c r="F30" s="52"/>
      <c r="G30" s="48">
        <f t="shared" si="1"/>
        <v>1.2</v>
      </c>
      <c r="H30" s="48" t="str">
        <f>'小区室外管网（6）'!D27</f>
        <v>座</v>
      </c>
      <c r="I30" s="65" t="str">
        <f>'小区室外管网（6）'!E27</f>
        <v>1</v>
      </c>
      <c r="J30" s="69">
        <f>J$8</f>
        <v>12000</v>
      </c>
      <c r="K30" s="67"/>
      <c r="L30" s="68"/>
    </row>
    <row r="31" ht="22" hidden="1" customHeight="1" spans="1:12">
      <c r="A31" s="50"/>
      <c r="B31" s="8" t="str">
        <f>'小区室外管网（6）'!C28</f>
        <v>1800*1800矩形钢混阀门井</v>
      </c>
      <c r="C31" s="46"/>
      <c r="D31" s="51">
        <f t="shared" si="6"/>
        <v>1</v>
      </c>
      <c r="E31" s="46"/>
      <c r="F31" s="46"/>
      <c r="G31" s="48">
        <f t="shared" si="1"/>
        <v>1</v>
      </c>
      <c r="H31" s="48" t="str">
        <f>'小区室外管网（6）'!D28</f>
        <v>座</v>
      </c>
      <c r="I31" s="65" t="str">
        <f>'小区室外管网（6）'!E28</f>
        <v>1</v>
      </c>
      <c r="J31" s="69">
        <f>估算单价计算表!J13</f>
        <v>10000</v>
      </c>
      <c r="K31" s="71"/>
      <c r="L31" s="68"/>
    </row>
    <row r="32" ht="22" hidden="1" customHeight="1" spans="1:12">
      <c r="A32" s="50"/>
      <c r="B32" s="8" t="str">
        <f>'小区室外管网（6）'!C29</f>
        <v>1400*1400矩形钢混阀门井</v>
      </c>
      <c r="C32" s="51"/>
      <c r="D32" s="51">
        <f t="shared" si="6"/>
        <v>8.1</v>
      </c>
      <c r="E32" s="51"/>
      <c r="F32" s="52"/>
      <c r="G32" s="48">
        <f t="shared" si="1"/>
        <v>8.1</v>
      </c>
      <c r="H32" s="48" t="str">
        <f>'小区室外管网（6）'!D29</f>
        <v>座</v>
      </c>
      <c r="I32" s="65" t="str">
        <f>'小区室外管网（6）'!E29</f>
        <v>18</v>
      </c>
      <c r="J32" s="69">
        <f t="shared" ref="J32:J34" si="7">J10</f>
        <v>4500</v>
      </c>
      <c r="K32" s="71"/>
      <c r="L32" s="68"/>
    </row>
    <row r="33" ht="22" hidden="1" customHeight="1" spans="1:12">
      <c r="A33" s="50"/>
      <c r="B33" s="8" t="str">
        <f>'小区室外管网（6）'!C30</f>
        <v>1400*1400矩形钢混消火栓井</v>
      </c>
      <c r="C33" s="51"/>
      <c r="D33" s="51">
        <f t="shared" si="6"/>
        <v>1.8</v>
      </c>
      <c r="E33" s="51"/>
      <c r="F33" s="52"/>
      <c r="G33" s="48">
        <f t="shared" si="1"/>
        <v>1.8</v>
      </c>
      <c r="H33" s="48" t="str">
        <f>'小区室外管网（6）'!D30</f>
        <v>座</v>
      </c>
      <c r="I33" s="65" t="str">
        <f>'小区室外管网（6）'!E30</f>
        <v>4</v>
      </c>
      <c r="J33" s="69">
        <f t="shared" si="7"/>
        <v>4500</v>
      </c>
      <c r="K33" s="67"/>
      <c r="L33" s="68"/>
    </row>
    <row r="34" ht="22" hidden="1" customHeight="1" spans="1:12">
      <c r="A34" s="50"/>
      <c r="B34" s="8" t="str">
        <f>'小区室外管网（6）'!C31</f>
        <v>SA100/65地下式消火栓</v>
      </c>
      <c r="C34" s="46"/>
      <c r="D34" s="51">
        <f t="shared" si="6"/>
        <v>0.4</v>
      </c>
      <c r="E34" s="46"/>
      <c r="F34" s="46"/>
      <c r="G34" s="48">
        <f t="shared" si="1"/>
        <v>0.4</v>
      </c>
      <c r="H34" s="48" t="str">
        <f>'小区室外管网（6）'!D31</f>
        <v>个</v>
      </c>
      <c r="I34" s="65" t="str">
        <f>'小区室外管网（6）'!E31</f>
        <v>4</v>
      </c>
      <c r="J34" s="69">
        <f t="shared" si="7"/>
        <v>1000</v>
      </c>
      <c r="K34" s="67"/>
      <c r="L34" s="68"/>
    </row>
    <row r="35" ht="22" hidden="1" customHeight="1" spans="1:12">
      <c r="A35" s="50"/>
      <c r="B35" s="8" t="str">
        <f>'小区室外管网（6）'!C32</f>
        <v>DN100暗杆楔式闸阀</v>
      </c>
      <c r="C35" s="51"/>
      <c r="D35" s="51">
        <f t="shared" si="6"/>
        <v>0.4</v>
      </c>
      <c r="E35" s="51"/>
      <c r="F35" s="52"/>
      <c r="G35" s="48">
        <f t="shared" si="1"/>
        <v>0.4</v>
      </c>
      <c r="H35" s="48" t="str">
        <f>'小区室外管网（6）'!D32</f>
        <v>个</v>
      </c>
      <c r="I35" s="65" t="str">
        <f>'小区室外管网（6）'!E32</f>
        <v>4</v>
      </c>
      <c r="J35" s="69">
        <f>J$13</f>
        <v>1000</v>
      </c>
      <c r="K35" s="67"/>
      <c r="L35" s="68"/>
    </row>
    <row r="36" ht="22" hidden="1" customHeight="1" spans="1:12">
      <c r="A36" s="50"/>
      <c r="B36" s="8" t="str">
        <f>'小区室外管网（6）'!C33</f>
        <v>DN150智能远传式水表</v>
      </c>
      <c r="C36" s="51"/>
      <c r="D36" s="51">
        <f t="shared" si="6"/>
        <v>0.32</v>
      </c>
      <c r="E36" s="51"/>
      <c r="F36" s="52"/>
      <c r="G36" s="48">
        <f t="shared" si="1"/>
        <v>0.32</v>
      </c>
      <c r="H36" s="48" t="str">
        <f>'小区室外管网（6）'!D33</f>
        <v>块</v>
      </c>
      <c r="I36" s="65" t="str">
        <f>'小区室外管网（6）'!E33</f>
        <v>1</v>
      </c>
      <c r="J36" s="69">
        <f>估算单价计算表!J18</f>
        <v>3200</v>
      </c>
      <c r="K36" s="67"/>
      <c r="L36" s="68"/>
    </row>
    <row r="37" ht="22" hidden="1" customHeight="1" spans="1:12">
      <c r="A37" s="50"/>
      <c r="B37" s="8" t="str">
        <f>'小区室外管网（6）'!C34</f>
        <v>DN200伸缩蝶阀</v>
      </c>
      <c r="C37" s="46"/>
      <c r="D37" s="51">
        <f t="shared" si="6"/>
        <v>0.4</v>
      </c>
      <c r="E37" s="46"/>
      <c r="F37" s="46"/>
      <c r="G37" s="48">
        <f t="shared" si="1"/>
        <v>0.4</v>
      </c>
      <c r="H37" s="48" t="str">
        <f>'小区室外管网（6）'!D34</f>
        <v>个</v>
      </c>
      <c r="I37" s="65" t="str">
        <f>'小区室外管网（6）'!E34</f>
        <v>2</v>
      </c>
      <c r="J37" s="69">
        <f>估算单价计算表!J21</f>
        <v>2000</v>
      </c>
      <c r="K37" s="67"/>
      <c r="L37" s="68"/>
    </row>
    <row r="38" ht="22" hidden="1" customHeight="1" spans="1:12">
      <c r="A38" s="50"/>
      <c r="B38" s="8" t="str">
        <f>'小区室外管网（6）'!C35</f>
        <v>DN150伸缩蝶阀</v>
      </c>
      <c r="C38" s="51"/>
      <c r="D38" s="51">
        <f t="shared" si="6"/>
        <v>0.45</v>
      </c>
      <c r="E38" s="51"/>
      <c r="F38" s="52"/>
      <c r="G38" s="48">
        <f t="shared" si="1"/>
        <v>0.45</v>
      </c>
      <c r="H38" s="48" t="str">
        <f>'小区室外管网（6）'!D35</f>
        <v>个</v>
      </c>
      <c r="I38" s="65" t="str">
        <f>'小区室外管网（6）'!E35</f>
        <v>3</v>
      </c>
      <c r="J38" s="69">
        <f>估算单价计算表!J22</f>
        <v>1500</v>
      </c>
      <c r="K38" s="67"/>
      <c r="L38" s="68"/>
    </row>
    <row r="39" ht="22" hidden="1" customHeight="1" spans="1:12">
      <c r="A39" s="50"/>
      <c r="B39" s="8" t="str">
        <f>'小区室外管网（6）'!C36</f>
        <v>DN100伸缩蝶阀</v>
      </c>
      <c r="C39" s="51"/>
      <c r="D39" s="51">
        <f t="shared" si="6"/>
        <v>2.1</v>
      </c>
      <c r="E39" s="51"/>
      <c r="F39" s="52"/>
      <c r="G39" s="48">
        <f t="shared" si="1"/>
        <v>2.1</v>
      </c>
      <c r="H39" s="48" t="str">
        <f>'小区室外管网（6）'!D36</f>
        <v>个</v>
      </c>
      <c r="I39" s="65" t="str">
        <f>'小区室外管网（6）'!E36</f>
        <v>21</v>
      </c>
      <c r="J39" s="69">
        <f>$J16</f>
        <v>1000</v>
      </c>
      <c r="K39" s="67"/>
      <c r="L39" s="68"/>
    </row>
    <row r="40" ht="22" hidden="1" customHeight="1" spans="1:12">
      <c r="A40" s="50"/>
      <c r="B40" s="8" t="str">
        <f>'小区室外管网（6）'!C37</f>
        <v>DN150止回阀</v>
      </c>
      <c r="C40" s="55"/>
      <c r="D40" s="51">
        <f t="shared" si="6"/>
        <v>0.15</v>
      </c>
      <c r="E40" s="55"/>
      <c r="F40" s="55"/>
      <c r="G40" s="48">
        <f t="shared" si="1"/>
        <v>0.15</v>
      </c>
      <c r="H40" s="48" t="str">
        <f>'小区室外管网（6）'!D37</f>
        <v>个</v>
      </c>
      <c r="I40" s="65" t="str">
        <f>'小区室外管网（6）'!E37</f>
        <v>1</v>
      </c>
      <c r="J40" s="69">
        <f>估算单价计算表!J25</f>
        <v>1500</v>
      </c>
      <c r="K40" s="67"/>
      <c r="L40" s="68"/>
    </row>
    <row r="41" ht="22" hidden="1" customHeight="1" spans="1:12">
      <c r="A41" s="50"/>
      <c r="B41" s="8" t="str">
        <f>'小区室外管网（6）'!C38</f>
        <v>DN150*100四盘四通</v>
      </c>
      <c r="C41" s="53"/>
      <c r="D41" s="51">
        <f t="shared" si="6"/>
        <v>0.18</v>
      </c>
      <c r="E41" s="53"/>
      <c r="F41" s="53"/>
      <c r="G41" s="48">
        <f t="shared" si="1"/>
        <v>0.18</v>
      </c>
      <c r="H41" s="48" t="str">
        <f>'小区室外管网（6）'!D38</f>
        <v>个</v>
      </c>
      <c r="I41" s="65" t="str">
        <f>'小区室外管网（6）'!E38</f>
        <v>3</v>
      </c>
      <c r="J41" s="69">
        <f>估算单价计算表!J40</f>
        <v>600</v>
      </c>
      <c r="K41" s="67"/>
      <c r="L41" s="68"/>
    </row>
    <row r="42" ht="22" hidden="1" customHeight="1" spans="1:12">
      <c r="A42" s="50"/>
      <c r="B42" s="8" t="str">
        <f>'小区室外管网（6）'!C39</f>
        <v>DN200*150三盘三通</v>
      </c>
      <c r="C42" s="53"/>
      <c r="D42" s="51">
        <f t="shared" si="6"/>
        <v>0.07</v>
      </c>
      <c r="E42" s="53"/>
      <c r="F42" s="53"/>
      <c r="G42" s="48">
        <f t="shared" si="1"/>
        <v>0.07</v>
      </c>
      <c r="H42" s="48" t="str">
        <f>'小区室外管网（6）'!D39</f>
        <v>个</v>
      </c>
      <c r="I42" s="65" t="str">
        <f>'小区室外管网（6）'!E39</f>
        <v>1</v>
      </c>
      <c r="J42" s="69">
        <f>估算单价计算表!J39</f>
        <v>700</v>
      </c>
      <c r="K42" s="67"/>
      <c r="L42" s="68"/>
    </row>
    <row r="43" ht="22" hidden="1" customHeight="1" spans="1:12">
      <c r="A43" s="50"/>
      <c r="B43" s="8" t="str">
        <f>'小区室外管网（6）'!C40</f>
        <v>DN150*150三盘三通</v>
      </c>
      <c r="C43" s="46"/>
      <c r="D43" s="51">
        <f t="shared" si="6"/>
        <v>0.06</v>
      </c>
      <c r="E43" s="46"/>
      <c r="F43" s="54"/>
      <c r="G43" s="48">
        <f t="shared" si="1"/>
        <v>0.06</v>
      </c>
      <c r="H43" s="48" t="str">
        <f>'小区室外管网（6）'!D40</f>
        <v>个</v>
      </c>
      <c r="I43" s="65" t="str">
        <f>'小区室外管网（6）'!E40</f>
        <v>1</v>
      </c>
      <c r="J43" s="69">
        <f t="shared" ref="J43:J45" si="8">J$41</f>
        <v>600</v>
      </c>
      <c r="K43" s="67"/>
      <c r="L43" s="68"/>
    </row>
    <row r="44" ht="22" hidden="1" customHeight="1" spans="1:12">
      <c r="A44" s="50"/>
      <c r="B44" s="8" t="str">
        <f>'小区室外管网（6）'!C41</f>
        <v>DN150*100三盘三通</v>
      </c>
      <c r="C44" s="53"/>
      <c r="D44" s="51">
        <f t="shared" si="6"/>
        <v>0.36</v>
      </c>
      <c r="E44" s="53"/>
      <c r="F44" s="55"/>
      <c r="G44" s="48">
        <f t="shared" si="1"/>
        <v>0.36</v>
      </c>
      <c r="H44" s="48" t="str">
        <f>'小区室外管网（6）'!D41</f>
        <v>个</v>
      </c>
      <c r="I44" s="65" t="str">
        <f>'小区室外管网（6）'!E41</f>
        <v>6</v>
      </c>
      <c r="J44" s="69">
        <f t="shared" si="8"/>
        <v>600</v>
      </c>
      <c r="K44" s="67"/>
      <c r="L44" s="68"/>
    </row>
    <row r="45" ht="22" hidden="1" customHeight="1" spans="1:12">
      <c r="A45" s="50"/>
      <c r="B45" s="8" t="str">
        <f>'小区室外管网（6）'!C42</f>
        <v>DN150*100消火栓三通</v>
      </c>
      <c r="C45" s="53"/>
      <c r="D45" s="51">
        <f t="shared" si="6"/>
        <v>0.12</v>
      </c>
      <c r="E45" s="53"/>
      <c r="F45" s="55"/>
      <c r="G45" s="48">
        <f t="shared" si="1"/>
        <v>0.12</v>
      </c>
      <c r="H45" s="48" t="str">
        <f>'小区室外管网（6）'!D42</f>
        <v>个</v>
      </c>
      <c r="I45" s="65" t="str">
        <f>'小区室外管网（6）'!E42</f>
        <v>2</v>
      </c>
      <c r="J45" s="69">
        <f t="shared" si="8"/>
        <v>600</v>
      </c>
      <c r="K45" s="67"/>
      <c r="L45" s="68"/>
    </row>
    <row r="46" ht="22" hidden="1" customHeight="1" spans="1:12">
      <c r="A46" s="50"/>
      <c r="B46" s="8" t="str">
        <f>'小区室外管网（6）'!C43</f>
        <v>DN100*100消火栓三通</v>
      </c>
      <c r="C46" s="53"/>
      <c r="D46" s="51">
        <f t="shared" si="6"/>
        <v>0.1</v>
      </c>
      <c r="E46" s="53"/>
      <c r="F46" s="55"/>
      <c r="G46" s="48">
        <f t="shared" si="1"/>
        <v>0.1</v>
      </c>
      <c r="H46" s="48" t="str">
        <f>'小区室外管网（6）'!D43</f>
        <v>个</v>
      </c>
      <c r="I46" s="65" t="str">
        <f>'小区室外管网（6）'!E43</f>
        <v>2</v>
      </c>
      <c r="J46" s="69">
        <f t="shared" ref="J46:J50" si="9">J$19</f>
        <v>500</v>
      </c>
      <c r="K46" s="67"/>
      <c r="L46" s="68"/>
    </row>
    <row r="47" ht="22" hidden="1" customHeight="1" spans="1:12">
      <c r="A47" s="50"/>
      <c r="B47" s="8" t="str">
        <f>'小区室外管网（6）'!C44</f>
        <v>DN100*63三通</v>
      </c>
      <c r="C47" s="53"/>
      <c r="D47" s="51">
        <f t="shared" si="6"/>
        <v>4.9</v>
      </c>
      <c r="E47" s="53"/>
      <c r="F47" s="53"/>
      <c r="G47" s="48">
        <f t="shared" si="1"/>
        <v>4.9</v>
      </c>
      <c r="H47" s="48" t="str">
        <f>'小区室外管网（6）'!D44</f>
        <v>个</v>
      </c>
      <c r="I47" s="65" t="str">
        <f>'小区室外管网（6）'!E44</f>
        <v>98</v>
      </c>
      <c r="J47" s="69">
        <f t="shared" si="9"/>
        <v>500</v>
      </c>
      <c r="K47" s="67"/>
      <c r="L47" s="68"/>
    </row>
    <row r="48" ht="22" hidden="1" customHeight="1" spans="1:12">
      <c r="A48" s="50"/>
      <c r="B48" s="8" t="str">
        <f>'小区室外管网（6）'!C45</f>
        <v>DN15090°弯头</v>
      </c>
      <c r="C48" s="53"/>
      <c r="D48" s="51">
        <f t="shared" si="6"/>
        <v>0.15</v>
      </c>
      <c r="E48" s="53"/>
      <c r="F48" s="53"/>
      <c r="G48" s="48">
        <f t="shared" si="1"/>
        <v>0.15</v>
      </c>
      <c r="H48" s="48" t="str">
        <f>'小区室外管网（6）'!D45</f>
        <v>个</v>
      </c>
      <c r="I48" s="65" t="str">
        <f>'小区室外管网（6）'!E45</f>
        <v>3</v>
      </c>
      <c r="J48" s="69">
        <f>估算单价计算表!J41</f>
        <v>500</v>
      </c>
      <c r="K48" s="67"/>
      <c r="L48" s="68"/>
    </row>
    <row r="49" ht="22" hidden="1" customHeight="1" spans="1:12">
      <c r="A49" s="50"/>
      <c r="B49" s="8" t="str">
        <f>'小区室外管网（6）'!C46</f>
        <v>DN15045°弯头</v>
      </c>
      <c r="C49" s="55"/>
      <c r="D49" s="51">
        <f t="shared" si="6"/>
        <v>0.2</v>
      </c>
      <c r="E49" s="55"/>
      <c r="F49" s="55"/>
      <c r="G49" s="48">
        <f t="shared" si="1"/>
        <v>0.2</v>
      </c>
      <c r="H49" s="48" t="str">
        <f>'小区室外管网（6）'!D46</f>
        <v>个</v>
      </c>
      <c r="I49" s="65" t="str">
        <f>'小区室外管网（6）'!E46</f>
        <v>4</v>
      </c>
      <c r="J49" s="69">
        <f>J$48</f>
        <v>500</v>
      </c>
      <c r="K49" s="67"/>
      <c r="L49" s="68"/>
    </row>
    <row r="50" ht="22" hidden="1" customHeight="1" spans="1:12">
      <c r="A50" s="50"/>
      <c r="B50" s="8" t="str">
        <f>'小区室外管网（6）'!C47</f>
        <v>DN10090°弯头</v>
      </c>
      <c r="C50" s="46"/>
      <c r="D50" s="51">
        <f t="shared" si="6"/>
        <v>0.4</v>
      </c>
      <c r="E50" s="46"/>
      <c r="F50" s="54"/>
      <c r="G50" s="48">
        <f t="shared" si="1"/>
        <v>0.4</v>
      </c>
      <c r="H50" s="48" t="str">
        <f>'小区室外管网（6）'!D47</f>
        <v>个</v>
      </c>
      <c r="I50" s="65" t="str">
        <f>'小区室外管网（6）'!E47</f>
        <v>8</v>
      </c>
      <c r="J50" s="69">
        <f t="shared" si="9"/>
        <v>500</v>
      </c>
      <c r="K50" s="67"/>
      <c r="L50" s="68"/>
    </row>
    <row r="51" ht="22" hidden="1" customHeight="1" spans="1:11">
      <c r="A51" s="50"/>
      <c r="B51" s="8" t="str">
        <f>'小区室外管网（6）'!C48</f>
        <v>DN150*100同心异径管</v>
      </c>
      <c r="C51" s="52"/>
      <c r="D51" s="51">
        <f t="shared" si="6"/>
        <v>0.18</v>
      </c>
      <c r="E51" s="52"/>
      <c r="F51" s="54"/>
      <c r="G51" s="48">
        <f t="shared" si="1"/>
        <v>0.18</v>
      </c>
      <c r="H51" s="48" t="str">
        <f>'小区室外管网（6）'!D48</f>
        <v>个</v>
      </c>
      <c r="I51" s="65" t="str">
        <f>'小区室外管网（6）'!E48</f>
        <v>3</v>
      </c>
      <c r="J51" s="69">
        <f>J$41</f>
        <v>600</v>
      </c>
      <c r="K51" s="67"/>
    </row>
    <row r="52" ht="22" hidden="1" customHeight="1" spans="1:11">
      <c r="A52" s="50"/>
      <c r="B52" s="8" t="str">
        <f>'小区室外管网（6）'!C49</f>
        <v>De225单盘短管</v>
      </c>
      <c r="C52" s="4"/>
      <c r="D52" s="51">
        <f t="shared" si="6"/>
        <v>0.16</v>
      </c>
      <c r="E52" s="4"/>
      <c r="F52" s="4"/>
      <c r="G52" s="48">
        <f t="shared" si="1"/>
        <v>0.16</v>
      </c>
      <c r="H52" s="48" t="str">
        <f>'小区室外管网（6）'!D49</f>
        <v>个</v>
      </c>
      <c r="I52" s="65" t="str">
        <f>'小区室外管网（6）'!E49</f>
        <v>2</v>
      </c>
      <c r="J52" s="69">
        <f>J$18</f>
        <v>800</v>
      </c>
      <c r="K52" s="4"/>
    </row>
    <row r="53" ht="22" hidden="1" customHeight="1" spans="1:11">
      <c r="A53" s="50"/>
      <c r="B53" s="8" t="str">
        <f>'小区室外管网（6）'!C50</f>
        <v>DN150单盘短管</v>
      </c>
      <c r="C53" s="4"/>
      <c r="D53" s="51">
        <f t="shared" si="6"/>
        <v>1.56</v>
      </c>
      <c r="E53" s="4"/>
      <c r="F53" s="4"/>
      <c r="G53" s="48">
        <f t="shared" si="1"/>
        <v>1.56</v>
      </c>
      <c r="H53" s="48" t="str">
        <f>'小区室外管网（6）'!D50</f>
        <v>个</v>
      </c>
      <c r="I53" s="65" t="str">
        <f>'小区室外管网（6）'!E50</f>
        <v>26</v>
      </c>
      <c r="J53" s="69">
        <f>J$41</f>
        <v>600</v>
      </c>
      <c r="K53" s="4"/>
    </row>
    <row r="54" ht="22" hidden="1" customHeight="1" spans="1:11">
      <c r="A54" s="50"/>
      <c r="B54" s="8" t="str">
        <f>'小区室外管网（6）'!C51</f>
        <v>DN100单盘短管</v>
      </c>
      <c r="C54" s="4"/>
      <c r="D54" s="51">
        <f t="shared" si="6"/>
        <v>1.1</v>
      </c>
      <c r="E54" s="4"/>
      <c r="F54" s="4"/>
      <c r="G54" s="48">
        <f t="shared" si="1"/>
        <v>1.1</v>
      </c>
      <c r="H54" s="48" t="str">
        <f>'小区室外管网（6）'!D51</f>
        <v>个</v>
      </c>
      <c r="I54" s="65" t="str">
        <f>'小区室外管网（6）'!E51</f>
        <v>22</v>
      </c>
      <c r="J54" s="69">
        <f>J$19</f>
        <v>500</v>
      </c>
      <c r="K54" s="4"/>
    </row>
    <row r="55" ht="22" hidden="1" customHeight="1" spans="1:11">
      <c r="A55" s="50"/>
      <c r="B55" s="8" t="str">
        <f>'小区室外管网（6）'!C52</f>
        <v>破坏并恢复混凝土路面</v>
      </c>
      <c r="C55" s="51">
        <f>J55*I55/10000</f>
        <v>147</v>
      </c>
      <c r="D55" s="4"/>
      <c r="E55" s="4"/>
      <c r="F55" s="4"/>
      <c r="G55" s="48">
        <f t="shared" si="1"/>
        <v>147</v>
      </c>
      <c r="H55" s="48" t="str">
        <f>'小区室外管网（6）'!D52</f>
        <v>平米</v>
      </c>
      <c r="I55" s="65" t="str">
        <f>'小区室外管网（6）'!E52</f>
        <v>4900</v>
      </c>
      <c r="J55" s="69">
        <f t="shared" ref="J55:J59" si="10">J25</f>
        <v>300</v>
      </c>
      <c r="K55" s="4"/>
    </row>
    <row r="56" ht="22" hidden="1" customHeight="1" spans="1:11">
      <c r="A56" s="42" t="str">
        <f>'小区室外管网（6）'!M6</f>
        <v>3</v>
      </c>
      <c r="B56" s="56" t="str">
        <f>'小区室外管网（6）'!N6</f>
        <v>唐徕湾小区</v>
      </c>
      <c r="C56" s="11">
        <f t="shared" ref="C56:F56" si="11">SUM(C57:C84)</f>
        <v>239.4</v>
      </c>
      <c r="D56" s="11">
        <f t="shared" si="11"/>
        <v>320.508</v>
      </c>
      <c r="E56" s="11">
        <f t="shared" si="11"/>
        <v>0</v>
      </c>
      <c r="F56" s="11">
        <f t="shared" si="11"/>
        <v>0</v>
      </c>
      <c r="G56" s="47">
        <f t="shared" si="1"/>
        <v>559.908</v>
      </c>
      <c r="H56" s="47"/>
      <c r="I56" s="49"/>
      <c r="J56" s="59"/>
      <c r="K56" s="72"/>
    </row>
    <row r="57" ht="22" hidden="1" customHeight="1" spans="1:11">
      <c r="A57" s="50"/>
      <c r="B57" s="8" t="str">
        <f>'小区室外管网（6）'!C53</f>
        <v>DN50钢塑复合给水管</v>
      </c>
      <c r="C57" s="4"/>
      <c r="D57" s="51">
        <f t="shared" ref="D57:D83" si="12">J57*I57/10000</f>
        <v>8.01</v>
      </c>
      <c r="E57" s="4"/>
      <c r="F57" s="4"/>
      <c r="G57" s="48">
        <f t="shared" si="1"/>
        <v>8.01</v>
      </c>
      <c r="H57" s="48" t="str">
        <f>'小区室外管网（6）'!D53</f>
        <v>米</v>
      </c>
      <c r="I57" s="65" t="str">
        <f>'小区室外管网（6）'!E53</f>
        <v>178</v>
      </c>
      <c r="J57" s="69">
        <f t="shared" si="10"/>
        <v>450</v>
      </c>
      <c r="K57" s="4"/>
    </row>
    <row r="58" ht="22" hidden="1" customHeight="1" spans="1:11">
      <c r="A58" s="50"/>
      <c r="B58" s="8" t="str">
        <f>'小区室外管网（6）'!C54</f>
        <v>DN100球墨铸铁给水管</v>
      </c>
      <c r="C58" s="4"/>
      <c r="D58" s="51">
        <f t="shared" si="12"/>
        <v>223.38</v>
      </c>
      <c r="E58" s="4"/>
      <c r="F58" s="4"/>
      <c r="G58" s="48">
        <f t="shared" si="1"/>
        <v>223.38</v>
      </c>
      <c r="H58" s="48" t="str">
        <f>'小区室外管网（6）'!D54</f>
        <v>米</v>
      </c>
      <c r="I58" s="65" t="str">
        <f>'小区室外管网（6）'!E54</f>
        <v>3060</v>
      </c>
      <c r="J58" s="69">
        <f t="shared" si="10"/>
        <v>730</v>
      </c>
      <c r="K58" s="4"/>
    </row>
    <row r="59" ht="22" hidden="1" customHeight="1" spans="1:11">
      <c r="A59" s="3"/>
      <c r="B59" s="8" t="str">
        <f>'小区室外管网（6）'!C55</f>
        <v>DN150球墨铸铁给水管</v>
      </c>
      <c r="C59" s="4"/>
      <c r="D59" s="51">
        <f t="shared" si="12"/>
        <v>52.788</v>
      </c>
      <c r="E59" s="4"/>
      <c r="F59" s="4"/>
      <c r="G59" s="48">
        <f t="shared" si="1"/>
        <v>52.788</v>
      </c>
      <c r="H59" s="48" t="str">
        <f>'小区室外管网（6）'!D55</f>
        <v>米</v>
      </c>
      <c r="I59" s="65" t="str">
        <f>'小区室外管网（6）'!E55</f>
        <v>636</v>
      </c>
      <c r="J59" s="69">
        <f t="shared" si="10"/>
        <v>830</v>
      </c>
      <c r="K59" s="4"/>
    </row>
    <row r="60" ht="22" hidden="1" customHeight="1" spans="1:11">
      <c r="A60" s="3"/>
      <c r="B60" s="8" t="str">
        <f>'小区室外管网（6）'!C56</f>
        <v>2150*1100矩形钢混水表井</v>
      </c>
      <c r="C60" s="4"/>
      <c r="D60" s="51">
        <f t="shared" si="12"/>
        <v>1.2</v>
      </c>
      <c r="E60" s="4"/>
      <c r="F60" s="4"/>
      <c r="G60" s="48">
        <f t="shared" si="1"/>
        <v>1.2</v>
      </c>
      <c r="H60" s="48" t="str">
        <f>'小区室外管网（6）'!D56</f>
        <v>座</v>
      </c>
      <c r="I60" s="65" t="str">
        <f>'小区室外管网（6）'!E56</f>
        <v>1</v>
      </c>
      <c r="J60" s="69">
        <f>J$8</f>
        <v>12000</v>
      </c>
      <c r="K60" s="4"/>
    </row>
    <row r="61" ht="22" hidden="1" customHeight="1" spans="1:11">
      <c r="A61" s="3"/>
      <c r="B61" s="8" t="str">
        <f>'小区室外管网（6）'!C57</f>
        <v>2000*2000矩形钢混阀门井</v>
      </c>
      <c r="C61" s="4"/>
      <c r="D61" s="51">
        <f t="shared" si="12"/>
        <v>1.1</v>
      </c>
      <c r="E61" s="4"/>
      <c r="F61" s="4"/>
      <c r="G61" s="48">
        <f t="shared" si="1"/>
        <v>1.1</v>
      </c>
      <c r="H61" s="48" t="str">
        <f>'小区室外管网（6）'!D57</f>
        <v>座</v>
      </c>
      <c r="I61" s="65" t="str">
        <f>'小区室外管网（6）'!E57</f>
        <v>1</v>
      </c>
      <c r="J61" s="69">
        <f>估算单价计算表!J12</f>
        <v>11000</v>
      </c>
      <c r="K61" s="4"/>
    </row>
    <row r="62" ht="22" hidden="1" customHeight="1" spans="1:11">
      <c r="A62" s="3"/>
      <c r="B62" s="8" t="str">
        <f>'小区室外管网（6）'!C58</f>
        <v>1400*1400矩形钢混阀门井</v>
      </c>
      <c r="C62" s="4"/>
      <c r="D62" s="51">
        <f t="shared" si="12"/>
        <v>10.35</v>
      </c>
      <c r="E62" s="4"/>
      <c r="F62" s="4"/>
      <c r="G62" s="48">
        <f t="shared" si="1"/>
        <v>10.35</v>
      </c>
      <c r="H62" s="48" t="str">
        <f>'小区室外管网（6）'!D58</f>
        <v>座</v>
      </c>
      <c r="I62" s="65" t="str">
        <f>'小区室外管网（6）'!E58</f>
        <v>23</v>
      </c>
      <c r="J62" s="69">
        <f t="shared" ref="J62:J64" si="13">J32</f>
        <v>4500</v>
      </c>
      <c r="K62" s="4"/>
    </row>
    <row r="63" ht="22" hidden="1" customHeight="1" spans="1:11">
      <c r="A63" s="3"/>
      <c r="B63" s="8" t="str">
        <f>'小区室外管网（6）'!C59</f>
        <v>1400*1400矩形钢混消火栓井</v>
      </c>
      <c r="C63" s="4"/>
      <c r="D63" s="51">
        <f t="shared" si="12"/>
        <v>1.8</v>
      </c>
      <c r="E63" s="4"/>
      <c r="F63" s="4"/>
      <c r="G63" s="48">
        <f t="shared" si="1"/>
        <v>1.8</v>
      </c>
      <c r="H63" s="48" t="str">
        <f>'小区室外管网（6）'!D59</f>
        <v>座</v>
      </c>
      <c r="I63" s="65" t="str">
        <f>'小区室外管网（6）'!E59</f>
        <v>4</v>
      </c>
      <c r="J63" s="69">
        <f t="shared" si="13"/>
        <v>4500</v>
      </c>
      <c r="K63" s="4"/>
    </row>
    <row r="64" ht="22" hidden="1" customHeight="1" spans="1:11">
      <c r="A64" s="3"/>
      <c r="B64" s="8" t="str">
        <f>'小区室外管网（6）'!C60</f>
        <v>SA100/65地下式消火栓</v>
      </c>
      <c r="C64" s="4"/>
      <c r="D64" s="51">
        <f t="shared" si="12"/>
        <v>0.4</v>
      </c>
      <c r="E64" s="4"/>
      <c r="F64" s="4"/>
      <c r="G64" s="48">
        <f t="shared" si="1"/>
        <v>0.4</v>
      </c>
      <c r="H64" s="48" t="str">
        <f>'小区室外管网（6）'!D60</f>
        <v>个</v>
      </c>
      <c r="I64" s="65" t="str">
        <f>'小区室外管网（6）'!E60</f>
        <v>4</v>
      </c>
      <c r="J64" s="69">
        <f t="shared" si="13"/>
        <v>1000</v>
      </c>
      <c r="K64" s="4"/>
    </row>
    <row r="65" ht="22" hidden="1" customHeight="1" spans="1:11">
      <c r="A65" s="3"/>
      <c r="B65" s="8" t="str">
        <f>'小区室外管网（6）'!C61</f>
        <v>DN100暗杆楔式闸阀</v>
      </c>
      <c r="C65" s="4"/>
      <c r="D65" s="51">
        <f t="shared" si="12"/>
        <v>0.4</v>
      </c>
      <c r="E65" s="4"/>
      <c r="F65" s="4"/>
      <c r="G65" s="48">
        <f t="shared" si="1"/>
        <v>0.4</v>
      </c>
      <c r="H65" s="48" t="str">
        <f>'小区室外管网（6）'!D61</f>
        <v>个</v>
      </c>
      <c r="I65" s="65" t="str">
        <f>'小区室外管网（6）'!E61</f>
        <v>4</v>
      </c>
      <c r="J65" s="69">
        <f>J$13</f>
        <v>1000</v>
      </c>
      <c r="K65" s="4"/>
    </row>
    <row r="66" ht="22" hidden="1" customHeight="1" spans="1:11">
      <c r="A66" s="3"/>
      <c r="B66" s="8" t="str">
        <f>'小区室外管网（6）'!C62</f>
        <v>DN150智能远传式水表</v>
      </c>
      <c r="C66" s="4"/>
      <c r="D66" s="51">
        <f t="shared" si="12"/>
        <v>0.32</v>
      </c>
      <c r="E66" s="4"/>
      <c r="F66" s="4"/>
      <c r="G66" s="48">
        <f t="shared" si="1"/>
        <v>0.32</v>
      </c>
      <c r="H66" s="48" t="str">
        <f>'小区室外管网（6）'!D62</f>
        <v>块</v>
      </c>
      <c r="I66" s="65" t="str">
        <f>'小区室外管网（6）'!E62</f>
        <v>1</v>
      </c>
      <c r="J66" s="69">
        <f>J36</f>
        <v>3200</v>
      </c>
      <c r="K66" s="4"/>
    </row>
    <row r="67" ht="22" hidden="1" customHeight="1" spans="1:11">
      <c r="A67" s="3"/>
      <c r="B67" s="8" t="str">
        <f>'小区室外管网（6）'!C63</f>
        <v>DN300伸缩蝶阀</v>
      </c>
      <c r="C67" s="4"/>
      <c r="D67" s="51">
        <f t="shared" si="12"/>
        <v>0.23</v>
      </c>
      <c r="E67" s="4"/>
      <c r="F67" s="4"/>
      <c r="G67" s="48">
        <f t="shared" si="1"/>
        <v>0.23</v>
      </c>
      <c r="H67" s="48" t="str">
        <f>'小区室外管网（6）'!D63</f>
        <v>个</v>
      </c>
      <c r="I67" s="65" t="str">
        <f>'小区室外管网（6）'!E63</f>
        <v>1</v>
      </c>
      <c r="J67" s="69">
        <f>J15</f>
        <v>2300</v>
      </c>
      <c r="K67" s="4"/>
    </row>
    <row r="68" ht="22" hidden="1" customHeight="1" spans="1:11">
      <c r="A68" s="3"/>
      <c r="B68" s="8" t="str">
        <f>'小区室外管网（6）'!C64</f>
        <v>DN150伸缩蝶阀</v>
      </c>
      <c r="C68" s="4"/>
      <c r="D68" s="51">
        <f t="shared" si="12"/>
        <v>0.45</v>
      </c>
      <c r="E68" s="4"/>
      <c r="F68" s="4"/>
      <c r="G68" s="48">
        <f t="shared" ref="G68:G131" si="14">C68+D68+E68+F68</f>
        <v>0.45</v>
      </c>
      <c r="H68" s="48" t="str">
        <f>'小区室外管网（6）'!D64</f>
        <v>个</v>
      </c>
      <c r="I68" s="65" t="str">
        <f>'小区室外管网（6）'!E64</f>
        <v>3</v>
      </c>
      <c r="J68" s="69">
        <f>J38</f>
        <v>1500</v>
      </c>
      <c r="K68" s="4"/>
    </row>
    <row r="69" ht="22" hidden="1" customHeight="1" spans="1:11">
      <c r="A69" s="3"/>
      <c r="B69" s="8" t="str">
        <f>'小区室外管网（6）'!C65</f>
        <v>DN100伸缩蝶阀</v>
      </c>
      <c r="C69" s="4"/>
      <c r="D69" s="51">
        <f t="shared" si="12"/>
        <v>1.6</v>
      </c>
      <c r="E69" s="4"/>
      <c r="F69" s="4"/>
      <c r="G69" s="48">
        <f t="shared" si="14"/>
        <v>1.6</v>
      </c>
      <c r="H69" s="48" t="str">
        <f>'小区室外管网（6）'!D65</f>
        <v>个</v>
      </c>
      <c r="I69" s="65" t="str">
        <f>'小区室外管网（6）'!E65</f>
        <v>32</v>
      </c>
      <c r="J69" s="69">
        <f>$J46</f>
        <v>500</v>
      </c>
      <c r="K69" s="4"/>
    </row>
    <row r="70" ht="22" hidden="1" customHeight="1" spans="1:11">
      <c r="A70" s="3"/>
      <c r="B70" s="8" t="str">
        <f>'小区室外管网（6）'!C66</f>
        <v>DN150止回阀</v>
      </c>
      <c r="C70" s="4"/>
      <c r="D70" s="51">
        <f t="shared" si="12"/>
        <v>0.15</v>
      </c>
      <c r="E70" s="4"/>
      <c r="F70" s="4"/>
      <c r="G70" s="48">
        <f t="shared" si="14"/>
        <v>0.15</v>
      </c>
      <c r="H70" s="48" t="str">
        <f>'小区室外管网（6）'!D66</f>
        <v>个</v>
      </c>
      <c r="I70" s="65" t="str">
        <f>'小区室外管网（6）'!E66</f>
        <v>1</v>
      </c>
      <c r="J70" s="69">
        <f>J$40</f>
        <v>1500</v>
      </c>
      <c r="K70" s="4"/>
    </row>
    <row r="71" ht="22" hidden="1" customHeight="1" spans="1:11">
      <c r="A71" s="3"/>
      <c r="B71" s="8" t="str">
        <f>'小区室外管网（6）'!C67</f>
        <v>DN150*100四盘四通</v>
      </c>
      <c r="C71" s="4"/>
      <c r="D71" s="51">
        <f t="shared" si="12"/>
        <v>0.42</v>
      </c>
      <c r="E71" s="4"/>
      <c r="F71" s="4"/>
      <c r="G71" s="48">
        <f t="shared" si="14"/>
        <v>0.42</v>
      </c>
      <c r="H71" s="48" t="str">
        <f>'小区室外管网（6）'!D67</f>
        <v>个</v>
      </c>
      <c r="I71" s="65" t="str">
        <f>'小区室外管网（6）'!E67</f>
        <v>7</v>
      </c>
      <c r="J71" s="69">
        <f t="shared" ref="J71:J74" si="15">J$41</f>
        <v>600</v>
      </c>
      <c r="K71" s="4"/>
    </row>
    <row r="72" ht="22" hidden="1" customHeight="1" spans="1:11">
      <c r="A72" s="3"/>
      <c r="B72" s="8" t="str">
        <f>'小区室外管网（6）'!C68</f>
        <v>DN150*150三盘三通</v>
      </c>
      <c r="C72" s="4"/>
      <c r="D72" s="51">
        <f t="shared" si="12"/>
        <v>0.18</v>
      </c>
      <c r="E72" s="4"/>
      <c r="F72" s="4"/>
      <c r="G72" s="48">
        <f t="shared" si="14"/>
        <v>0.18</v>
      </c>
      <c r="H72" s="48" t="str">
        <f>'小区室外管网（6）'!D68</f>
        <v>个</v>
      </c>
      <c r="I72" s="65" t="str">
        <f>'小区室外管网（6）'!E68</f>
        <v>3</v>
      </c>
      <c r="J72" s="69">
        <f t="shared" si="15"/>
        <v>600</v>
      </c>
      <c r="K72" s="4"/>
    </row>
    <row r="73" ht="22" hidden="1" customHeight="1" spans="1:11">
      <c r="A73" s="3"/>
      <c r="B73" s="8" t="str">
        <f>'小区室外管网（6）'!C69</f>
        <v>DN150*100三盘三通</v>
      </c>
      <c r="C73" s="4"/>
      <c r="D73" s="51">
        <f t="shared" si="12"/>
        <v>0.36</v>
      </c>
      <c r="E73" s="4"/>
      <c r="F73" s="4"/>
      <c r="G73" s="48">
        <f t="shared" si="14"/>
        <v>0.36</v>
      </c>
      <c r="H73" s="48" t="str">
        <f>'小区室外管网（6）'!D69</f>
        <v>个</v>
      </c>
      <c r="I73" s="65" t="str">
        <f>'小区室外管网（6）'!E69</f>
        <v>6</v>
      </c>
      <c r="J73" s="69">
        <f t="shared" si="15"/>
        <v>600</v>
      </c>
      <c r="K73" s="4"/>
    </row>
    <row r="74" ht="22" hidden="1" customHeight="1" spans="1:11">
      <c r="A74" s="3"/>
      <c r="B74" s="8" t="str">
        <f>'小区室外管网（6）'!C70</f>
        <v>DN150*100消火栓三通</v>
      </c>
      <c r="C74" s="4"/>
      <c r="D74" s="51">
        <f t="shared" si="12"/>
        <v>0.18</v>
      </c>
      <c r="E74" s="4"/>
      <c r="F74" s="4"/>
      <c r="G74" s="48">
        <f t="shared" si="14"/>
        <v>0.18</v>
      </c>
      <c r="H74" s="48" t="str">
        <f>'小区室外管网（6）'!D70</f>
        <v>个</v>
      </c>
      <c r="I74" s="65" t="str">
        <f>'小区室外管网（6）'!E70</f>
        <v>3</v>
      </c>
      <c r="J74" s="69">
        <f t="shared" si="15"/>
        <v>600</v>
      </c>
      <c r="K74" s="4"/>
    </row>
    <row r="75" ht="22" hidden="1" customHeight="1" spans="1:11">
      <c r="A75" s="3"/>
      <c r="B75" s="8" t="str">
        <f>'小区室外管网（6）'!C71</f>
        <v>DN100*100消火栓三通</v>
      </c>
      <c r="C75" s="4"/>
      <c r="D75" s="51">
        <f t="shared" si="12"/>
        <v>0.05</v>
      </c>
      <c r="E75" s="4"/>
      <c r="F75" s="4"/>
      <c r="G75" s="48">
        <f t="shared" si="14"/>
        <v>0.05</v>
      </c>
      <c r="H75" s="48" t="str">
        <f>'小区室外管网（6）'!D71</f>
        <v>个</v>
      </c>
      <c r="I75" s="65" t="str">
        <f>'小区室外管网（6）'!E71</f>
        <v>1</v>
      </c>
      <c r="J75" s="69">
        <f t="shared" ref="J75:J78" si="16">J$19</f>
        <v>500</v>
      </c>
      <c r="K75" s="4"/>
    </row>
    <row r="76" ht="22" hidden="1" customHeight="1" spans="1:11">
      <c r="A76" s="3"/>
      <c r="B76" s="8" t="str">
        <f>'小区室外管网（6）'!C72</f>
        <v>DN100*63三通</v>
      </c>
      <c r="C76" s="4"/>
      <c r="D76" s="51">
        <f t="shared" si="12"/>
        <v>8.9</v>
      </c>
      <c r="E76" s="4"/>
      <c r="F76" s="4"/>
      <c r="G76" s="48">
        <f t="shared" si="14"/>
        <v>8.9</v>
      </c>
      <c r="H76" s="48" t="str">
        <f>'小区室外管网（6）'!D72</f>
        <v>个</v>
      </c>
      <c r="I76" s="65" t="str">
        <f>'小区室外管网（6）'!E72</f>
        <v>178</v>
      </c>
      <c r="J76" s="69">
        <f t="shared" si="16"/>
        <v>500</v>
      </c>
      <c r="K76" s="4"/>
    </row>
    <row r="77" ht="22" hidden="1" customHeight="1" spans="1:11">
      <c r="A77" s="3"/>
      <c r="B77" s="8" t="str">
        <f>'小区室外管网（6）'!C73</f>
        <v>DN15090°弯头</v>
      </c>
      <c r="C77" s="4"/>
      <c r="D77" s="51">
        <f t="shared" si="12"/>
        <v>0.45</v>
      </c>
      <c r="E77" s="4"/>
      <c r="F77" s="4"/>
      <c r="G77" s="48">
        <f t="shared" si="14"/>
        <v>0.45</v>
      </c>
      <c r="H77" s="48" t="str">
        <f>'小区室外管网（6）'!D73</f>
        <v>个</v>
      </c>
      <c r="I77" s="65" t="str">
        <f>'小区室外管网（6）'!E73</f>
        <v>9</v>
      </c>
      <c r="J77" s="69">
        <f>J$48</f>
        <v>500</v>
      </c>
      <c r="K77" s="4"/>
    </row>
    <row r="78" ht="22" hidden="1" customHeight="1" spans="1:11">
      <c r="A78" s="3"/>
      <c r="B78" s="8" t="str">
        <f>'小区室外管网（6）'!C74</f>
        <v>DN10090°弯头</v>
      </c>
      <c r="C78" s="4"/>
      <c r="D78" s="51">
        <f t="shared" si="12"/>
        <v>1.25</v>
      </c>
      <c r="E78" s="4"/>
      <c r="F78" s="4"/>
      <c r="G78" s="48">
        <f t="shared" si="14"/>
        <v>1.25</v>
      </c>
      <c r="H78" s="48" t="str">
        <f>'小区室外管网（6）'!D74</f>
        <v>个</v>
      </c>
      <c r="I78" s="65" t="str">
        <f>'小区室外管网（6）'!E74</f>
        <v>25</v>
      </c>
      <c r="J78" s="69">
        <f t="shared" si="16"/>
        <v>500</v>
      </c>
      <c r="K78" s="4"/>
    </row>
    <row r="79" ht="22" hidden="1" customHeight="1" spans="1:11">
      <c r="A79" s="3"/>
      <c r="B79" s="8" t="str">
        <f>'小区室外管网（6）'!C75</f>
        <v>DN300*150同心异径管</v>
      </c>
      <c r="C79" s="4"/>
      <c r="D79" s="51">
        <f t="shared" si="12"/>
        <v>0.08</v>
      </c>
      <c r="E79" s="4"/>
      <c r="F79" s="4"/>
      <c r="G79" s="48">
        <f t="shared" si="14"/>
        <v>0.08</v>
      </c>
      <c r="H79" s="48" t="str">
        <f>'小区室外管网（6）'!D75</f>
        <v>个</v>
      </c>
      <c r="I79" s="65" t="str">
        <f>'小区室外管网（6）'!E75</f>
        <v>1</v>
      </c>
      <c r="J79" s="69">
        <f>J$18</f>
        <v>800</v>
      </c>
      <c r="K79" s="4"/>
    </row>
    <row r="80" ht="22" hidden="1" customHeight="1" spans="1:11">
      <c r="A80" s="3"/>
      <c r="B80" s="8" t="str">
        <f>'小区室外管网（6）'!C76</f>
        <v>DN150*100同心异径管</v>
      </c>
      <c r="C80" s="4"/>
      <c r="D80" s="51">
        <f t="shared" si="12"/>
        <v>0.24</v>
      </c>
      <c r="E80" s="4"/>
      <c r="F80" s="4"/>
      <c r="G80" s="48">
        <f t="shared" si="14"/>
        <v>0.24</v>
      </c>
      <c r="H80" s="48" t="str">
        <f>'小区室外管网（6）'!D76</f>
        <v>个</v>
      </c>
      <c r="I80" s="65" t="str">
        <f>'小区室外管网（6）'!E76</f>
        <v>4</v>
      </c>
      <c r="J80" s="69">
        <f>J$41</f>
        <v>600</v>
      </c>
      <c r="K80" s="4"/>
    </row>
    <row r="81" ht="22" hidden="1" customHeight="1" spans="1:11">
      <c r="A81" s="3"/>
      <c r="B81" s="8" t="str">
        <f>'小区室外管网（6）'!C77</f>
        <v>De315单盘短管</v>
      </c>
      <c r="C81" s="4"/>
      <c r="D81" s="51">
        <f t="shared" si="12"/>
        <v>0.08</v>
      </c>
      <c r="E81" s="4"/>
      <c r="F81" s="4"/>
      <c r="G81" s="48">
        <f t="shared" si="14"/>
        <v>0.08</v>
      </c>
      <c r="H81" s="48" t="str">
        <f>'小区室外管网（6）'!D77</f>
        <v>个</v>
      </c>
      <c r="I81" s="65" t="str">
        <f>'小区室外管网（6）'!E77</f>
        <v>1</v>
      </c>
      <c r="J81" s="69">
        <f>J$18</f>
        <v>800</v>
      </c>
      <c r="K81" s="4"/>
    </row>
    <row r="82" ht="22" hidden="1" customHeight="1" spans="1:11">
      <c r="A82" s="3"/>
      <c r="B82" s="8" t="str">
        <f>'小区室外管网（6）'!C78</f>
        <v>DN150单盘短管</v>
      </c>
      <c r="C82" s="4"/>
      <c r="D82" s="51">
        <f t="shared" si="12"/>
        <v>2.94</v>
      </c>
      <c r="E82" s="4"/>
      <c r="F82" s="4"/>
      <c r="G82" s="48">
        <f t="shared" si="14"/>
        <v>2.94</v>
      </c>
      <c r="H82" s="48" t="str">
        <f>'小区室外管网（6）'!D78</f>
        <v>个</v>
      </c>
      <c r="I82" s="65" t="str">
        <f>'小区室外管网（6）'!E78</f>
        <v>49</v>
      </c>
      <c r="J82" s="69">
        <f>J$41</f>
        <v>600</v>
      </c>
      <c r="K82" s="4"/>
    </row>
    <row r="83" ht="22" hidden="1" customHeight="1" spans="1:11">
      <c r="A83" s="3"/>
      <c r="B83" s="8" t="str">
        <f>'小区室外管网（6）'!C79</f>
        <v>DN100单盘短管</v>
      </c>
      <c r="C83" s="4"/>
      <c r="D83" s="51">
        <f t="shared" si="12"/>
        <v>3.2</v>
      </c>
      <c r="E83" s="4"/>
      <c r="F83" s="4"/>
      <c r="G83" s="48">
        <f t="shared" si="14"/>
        <v>3.2</v>
      </c>
      <c r="H83" s="48" t="str">
        <f>'小区室外管网（6）'!D79</f>
        <v>个</v>
      </c>
      <c r="I83" s="65" t="str">
        <f>'小区室外管网（6）'!E79</f>
        <v>64</v>
      </c>
      <c r="J83" s="69">
        <f>J$19</f>
        <v>500</v>
      </c>
      <c r="K83" s="4"/>
    </row>
    <row r="84" ht="22" hidden="1" customHeight="1" spans="1:11">
      <c r="A84" s="3"/>
      <c r="B84" s="8" t="str">
        <f>'小区室外管网（6）'!C80</f>
        <v>破坏并恢复混凝土路面</v>
      </c>
      <c r="C84" s="51">
        <f>J84*I84/10000</f>
        <v>239.4</v>
      </c>
      <c r="D84" s="4"/>
      <c r="E84" s="4"/>
      <c r="F84" s="4"/>
      <c r="G84" s="48">
        <f t="shared" si="14"/>
        <v>239.4</v>
      </c>
      <c r="H84" s="48" t="str">
        <f>'小区室外管网（6）'!D80</f>
        <v>平米</v>
      </c>
      <c r="I84" s="65" t="str">
        <f>'小区室外管网（6）'!E80</f>
        <v>7980</v>
      </c>
      <c r="J84" s="69">
        <f>J55</f>
        <v>300</v>
      </c>
      <c r="K84" s="4"/>
    </row>
    <row r="85" ht="22" customHeight="1" spans="1:13">
      <c r="A85" s="73">
        <v>1</v>
      </c>
      <c r="B85" s="74" t="str">
        <f>'小区室外管网（6）'!N7</f>
        <v>新利小区</v>
      </c>
      <c r="C85" s="85">
        <f t="shared" ref="C85:F85" si="17">SUM(C86:C120)</f>
        <v>145.212497325</v>
      </c>
      <c r="D85" s="85">
        <f t="shared" si="17"/>
        <v>736.0755</v>
      </c>
      <c r="E85" s="73">
        <f t="shared" si="17"/>
        <v>0</v>
      </c>
      <c r="F85" s="73">
        <f t="shared" si="17"/>
        <v>0</v>
      </c>
      <c r="G85" s="75">
        <f t="shared" si="14"/>
        <v>881.287997325</v>
      </c>
      <c r="H85" s="75"/>
      <c r="I85" s="81"/>
      <c r="J85" s="82"/>
      <c r="K85" s="78"/>
      <c r="M85">
        <v>910.55</v>
      </c>
    </row>
    <row r="86" ht="22" customHeight="1" spans="1:11">
      <c r="A86" s="76"/>
      <c r="B86" s="77" t="str">
        <f>'小区室外管网（6）'!C81</f>
        <v>DN50钢塑复合给水管</v>
      </c>
      <c r="C86" s="78"/>
      <c r="D86" s="79">
        <f t="shared" ref="D86:D119" si="18">J86*I86/10000</f>
        <v>60.75</v>
      </c>
      <c r="E86" s="78"/>
      <c r="F86" s="78"/>
      <c r="G86" s="80">
        <f t="shared" si="14"/>
        <v>60.75</v>
      </c>
      <c r="H86" s="80" t="str">
        <f>'小区室外管网（6）'!D81</f>
        <v>米</v>
      </c>
      <c r="I86" s="83" t="str">
        <f>'小区室外管网（6）'!E81</f>
        <v>900</v>
      </c>
      <c r="J86" s="84">
        <f>'小区室外工程估算表 (2)'!J86*1.5</f>
        <v>675</v>
      </c>
      <c r="K86" s="78"/>
    </row>
    <row r="87" ht="22" customHeight="1" spans="1:11">
      <c r="A87" s="76"/>
      <c r="B87" s="77" t="str">
        <f>'小区室外管网（6）'!C82</f>
        <v>DN100球墨铸铁给水管</v>
      </c>
      <c r="C87" s="78"/>
      <c r="D87" s="79">
        <f t="shared" si="18"/>
        <v>393.105</v>
      </c>
      <c r="E87" s="78"/>
      <c r="F87" s="78"/>
      <c r="G87" s="80">
        <f t="shared" si="14"/>
        <v>393.105</v>
      </c>
      <c r="H87" s="80" t="str">
        <f>'小区室外管网（6）'!D82</f>
        <v>米</v>
      </c>
      <c r="I87" s="83" t="str">
        <f>'小区室外管网（6）'!E82</f>
        <v>3590</v>
      </c>
      <c r="J87" s="84">
        <f>'小区室外工程估算表 (2)'!J87*1.5</f>
        <v>1095</v>
      </c>
      <c r="K87" s="78"/>
    </row>
    <row r="88" ht="22" customHeight="1" spans="1:11">
      <c r="A88" s="76"/>
      <c r="B88" s="77" t="str">
        <f>'小区室外管网（6）'!C83</f>
        <v>DN150球墨铸铁给水管</v>
      </c>
      <c r="C88" s="78"/>
      <c r="D88" s="79">
        <f t="shared" si="18"/>
        <v>179.1555</v>
      </c>
      <c r="E88" s="78"/>
      <c r="F88" s="78"/>
      <c r="G88" s="80">
        <f t="shared" si="14"/>
        <v>179.1555</v>
      </c>
      <c r="H88" s="80" t="str">
        <f>'小区室外管网（6）'!D83</f>
        <v>米</v>
      </c>
      <c r="I88" s="83" t="str">
        <f>'小区室外管网（6）'!E83</f>
        <v>1439</v>
      </c>
      <c r="J88" s="84">
        <f>'小区室外工程估算表 (2)'!J88*1.5</f>
        <v>1245</v>
      </c>
      <c r="K88" s="78"/>
    </row>
    <row r="89" ht="22" customHeight="1" spans="1:11">
      <c r="A89" s="76"/>
      <c r="B89" s="77" t="str">
        <f>'小区室外管网（6）'!C84</f>
        <v>2150*1100矩形钢混水表井</v>
      </c>
      <c r="C89" s="78"/>
      <c r="D89" s="79">
        <f t="shared" si="18"/>
        <v>3.6</v>
      </c>
      <c r="E89" s="78"/>
      <c r="F89" s="78"/>
      <c r="G89" s="80">
        <f t="shared" si="14"/>
        <v>3.6</v>
      </c>
      <c r="H89" s="80" t="str">
        <f>'小区室外管网（6）'!D84</f>
        <v>座</v>
      </c>
      <c r="I89" s="83" t="str">
        <f>'小区室外管网（6）'!E84</f>
        <v>2</v>
      </c>
      <c r="J89" s="84">
        <f>'小区室外工程估算表 (2)'!J89*1.5</f>
        <v>18000</v>
      </c>
      <c r="K89" s="78"/>
    </row>
    <row r="90" ht="22" customHeight="1" spans="1:11">
      <c r="A90" s="76"/>
      <c r="B90" s="77" t="str">
        <f>'小区室外管网（6）'!C85</f>
        <v>1400*1400矩形钢混阀门井</v>
      </c>
      <c r="C90" s="78"/>
      <c r="D90" s="79">
        <f t="shared" si="18"/>
        <v>34.425</v>
      </c>
      <c r="E90" s="78"/>
      <c r="F90" s="78"/>
      <c r="G90" s="80">
        <f t="shared" si="14"/>
        <v>34.425</v>
      </c>
      <c r="H90" s="80" t="str">
        <f>'小区室外管网（6）'!D85</f>
        <v>座</v>
      </c>
      <c r="I90" s="83" t="str">
        <f>'小区室外管网（6）'!E85</f>
        <v>51</v>
      </c>
      <c r="J90" s="84">
        <f>'小区室外工程估算表 (2)'!J90*1.5</f>
        <v>6750</v>
      </c>
      <c r="K90" s="78"/>
    </row>
    <row r="91" ht="22" customHeight="1" spans="1:11">
      <c r="A91" s="76"/>
      <c r="B91" s="77" t="str">
        <f>'小区室外管网（6）'!C86</f>
        <v>1400*1400矩形钢混消火栓井</v>
      </c>
      <c r="C91" s="78"/>
      <c r="D91" s="79">
        <f t="shared" si="18"/>
        <v>4.05</v>
      </c>
      <c r="E91" s="78"/>
      <c r="F91" s="78"/>
      <c r="G91" s="80">
        <f t="shared" si="14"/>
        <v>4.05</v>
      </c>
      <c r="H91" s="80" t="str">
        <f>'小区室外管网（6）'!D86</f>
        <v>座</v>
      </c>
      <c r="I91" s="83" t="str">
        <f>'小区室外管网（6）'!E86</f>
        <v>6</v>
      </c>
      <c r="J91" s="84">
        <f>'小区室外工程估算表 (2)'!J91*1.5</f>
        <v>6750</v>
      </c>
      <c r="K91" s="78"/>
    </row>
    <row r="92" ht="22" customHeight="1" spans="1:11">
      <c r="A92" s="76"/>
      <c r="B92" s="77" t="str">
        <f>'小区室外管网（6）'!C87</f>
        <v>SA100/65地下式消火栓</v>
      </c>
      <c r="C92" s="78"/>
      <c r="D92" s="79">
        <f t="shared" si="18"/>
        <v>0.9</v>
      </c>
      <c r="E92" s="78"/>
      <c r="F92" s="78"/>
      <c r="G92" s="80">
        <f t="shared" si="14"/>
        <v>0.9</v>
      </c>
      <c r="H92" s="80" t="str">
        <f>'小区室外管网（6）'!D87</f>
        <v>个</v>
      </c>
      <c r="I92" s="83" t="str">
        <f>'小区室外管网（6）'!E87</f>
        <v>6</v>
      </c>
      <c r="J92" s="84">
        <f>'小区室外工程估算表 (2)'!J92*1.5</f>
        <v>1500</v>
      </c>
      <c r="K92" s="78"/>
    </row>
    <row r="93" ht="22" customHeight="1" spans="1:11">
      <c r="A93" s="76"/>
      <c r="B93" s="77" t="str">
        <f>'小区室外管网（6）'!C88</f>
        <v>DN100暗杆楔式闸阀</v>
      </c>
      <c r="C93" s="78"/>
      <c r="D93" s="79">
        <f t="shared" si="18"/>
        <v>0.9</v>
      </c>
      <c r="E93" s="78"/>
      <c r="F93" s="78"/>
      <c r="G93" s="80">
        <f t="shared" si="14"/>
        <v>0.9</v>
      </c>
      <c r="H93" s="80" t="str">
        <f>'小区室外管网（6）'!D88</f>
        <v>个</v>
      </c>
      <c r="I93" s="83" t="str">
        <f>'小区室外管网（6）'!E88</f>
        <v>6</v>
      </c>
      <c r="J93" s="84">
        <f>'小区室外工程估算表 (2)'!J93*1.5</f>
        <v>1500</v>
      </c>
      <c r="K93" s="78"/>
    </row>
    <row r="94" ht="22" customHeight="1" spans="1:11">
      <c r="A94" s="76"/>
      <c r="B94" s="77" t="str">
        <f>'小区室外管网（6）'!C89</f>
        <v>DN150智能远传式水表</v>
      </c>
      <c r="C94" s="78"/>
      <c r="D94" s="79">
        <f t="shared" si="18"/>
        <v>0.96</v>
      </c>
      <c r="E94" s="78"/>
      <c r="F94" s="78"/>
      <c r="G94" s="80">
        <f t="shared" si="14"/>
        <v>0.96</v>
      </c>
      <c r="H94" s="80" t="str">
        <f>'小区室外管网（6）'!D89</f>
        <v>块</v>
      </c>
      <c r="I94" s="83" t="str">
        <f>'小区室外管网（6）'!E89</f>
        <v>2</v>
      </c>
      <c r="J94" s="84">
        <f>'小区室外工程估算表 (2)'!J94*1.5</f>
        <v>4800</v>
      </c>
      <c r="K94" s="78"/>
    </row>
    <row r="95" ht="22" customHeight="1" spans="1:11">
      <c r="A95" s="76"/>
      <c r="B95" s="77" t="str">
        <f>'小区室外管网（6）'!C90</f>
        <v>DN200伸缩蝶阀</v>
      </c>
      <c r="C95" s="78"/>
      <c r="D95" s="79">
        <f t="shared" si="18"/>
        <v>0.9</v>
      </c>
      <c r="E95" s="78"/>
      <c r="F95" s="78"/>
      <c r="G95" s="80">
        <f t="shared" si="14"/>
        <v>0.9</v>
      </c>
      <c r="H95" s="80" t="str">
        <f>'小区室外管网（6）'!D90</f>
        <v>个</v>
      </c>
      <c r="I95" s="83" t="str">
        <f>'小区室外管网（6）'!E90</f>
        <v>3</v>
      </c>
      <c r="J95" s="84">
        <f>'小区室外工程估算表 (2)'!J95*1.5</f>
        <v>3000</v>
      </c>
      <c r="K95" s="78"/>
    </row>
    <row r="96" ht="22" customHeight="1" spans="1:11">
      <c r="A96" s="76"/>
      <c r="B96" s="77" t="str">
        <f>'小区室外管网（6）'!C91</f>
        <v>DN150伸缩蝶阀</v>
      </c>
      <c r="C96" s="78"/>
      <c r="D96" s="79">
        <f t="shared" si="18"/>
        <v>1.35</v>
      </c>
      <c r="E96" s="78"/>
      <c r="F96" s="78"/>
      <c r="G96" s="80">
        <f t="shared" si="14"/>
        <v>1.35</v>
      </c>
      <c r="H96" s="80" t="str">
        <f>'小区室外管网（6）'!D91</f>
        <v>个</v>
      </c>
      <c r="I96" s="83" t="str">
        <f>'小区室外管网（6）'!E91</f>
        <v>6</v>
      </c>
      <c r="J96" s="84">
        <f>'小区室外工程估算表 (2)'!J96*1.5</f>
        <v>2250</v>
      </c>
      <c r="K96" s="78"/>
    </row>
    <row r="97" ht="22" customHeight="1" spans="1:11">
      <c r="A97" s="76"/>
      <c r="B97" s="77" t="str">
        <f>'小区室外管网（6）'!C92</f>
        <v>DN100伸缩蝶阀</v>
      </c>
      <c r="C97" s="78"/>
      <c r="D97" s="79">
        <f t="shared" si="18"/>
        <v>4.86</v>
      </c>
      <c r="E97" s="78"/>
      <c r="F97" s="78"/>
      <c r="G97" s="80">
        <f t="shared" si="14"/>
        <v>4.86</v>
      </c>
      <c r="H97" s="80" t="str">
        <f>'小区室外管网（6）'!D92</f>
        <v>个</v>
      </c>
      <c r="I97" s="83" t="str">
        <f>'小区室外管网（6）'!E92</f>
        <v>54</v>
      </c>
      <c r="J97" s="84">
        <f>'小区室外工程估算表 (2)'!J97*1.5</f>
        <v>900</v>
      </c>
      <c r="K97" s="78"/>
    </row>
    <row r="98" ht="22" customHeight="1" spans="1:11">
      <c r="A98" s="76"/>
      <c r="B98" s="77" t="str">
        <f>'小区室外管网（6）'!C93</f>
        <v>DN150止回阀</v>
      </c>
      <c r="C98" s="78"/>
      <c r="D98" s="79">
        <f t="shared" si="18"/>
        <v>0.45</v>
      </c>
      <c r="E98" s="78"/>
      <c r="F98" s="78"/>
      <c r="G98" s="80">
        <f t="shared" si="14"/>
        <v>0.45</v>
      </c>
      <c r="H98" s="80" t="str">
        <f>'小区室外管网（6）'!D93</f>
        <v>个</v>
      </c>
      <c r="I98" s="83" t="str">
        <f>'小区室外管网（6）'!E93</f>
        <v>2</v>
      </c>
      <c r="J98" s="84">
        <f>'小区室外工程估算表 (2)'!J98*1.5</f>
        <v>2250</v>
      </c>
      <c r="K98" s="78"/>
    </row>
    <row r="99" ht="22" customHeight="1" spans="1:11">
      <c r="A99" s="76"/>
      <c r="B99" s="77" t="str">
        <f>'小区室外管网（6）'!C94</f>
        <v>DN150*100四盘四通</v>
      </c>
      <c r="C99" s="78"/>
      <c r="D99" s="79">
        <f t="shared" si="18"/>
        <v>0.72</v>
      </c>
      <c r="E99" s="78"/>
      <c r="F99" s="78"/>
      <c r="G99" s="80">
        <f t="shared" si="14"/>
        <v>0.72</v>
      </c>
      <c r="H99" s="80" t="str">
        <f>'小区室外管网（6）'!D94</f>
        <v>个</v>
      </c>
      <c r="I99" s="83" t="str">
        <f>'小区室外管网（6）'!E94</f>
        <v>8</v>
      </c>
      <c r="J99" s="84">
        <f>'小区室外工程估算表 (2)'!J99*1.5</f>
        <v>900</v>
      </c>
      <c r="K99" s="78"/>
    </row>
    <row r="100" ht="22" customHeight="1" spans="1:11">
      <c r="A100" s="76"/>
      <c r="B100" s="77" t="str">
        <f>'小区室外管网（6）'!C95</f>
        <v>DN200*200四盘四通</v>
      </c>
      <c r="C100" s="78"/>
      <c r="D100" s="79">
        <f t="shared" si="18"/>
        <v>0.105</v>
      </c>
      <c r="E100" s="78"/>
      <c r="F100" s="78"/>
      <c r="G100" s="80">
        <f t="shared" si="14"/>
        <v>0.105</v>
      </c>
      <c r="H100" s="80" t="str">
        <f>'小区室外管网（6）'!D95</f>
        <v>个</v>
      </c>
      <c r="I100" s="83" t="str">
        <f>'小区室外管网（6）'!E95</f>
        <v>1</v>
      </c>
      <c r="J100" s="84">
        <f>'小区室外工程估算表 (2)'!J100*1.5</f>
        <v>1050</v>
      </c>
      <c r="K100" s="78"/>
    </row>
    <row r="101" ht="22" customHeight="1" spans="1:11">
      <c r="A101" s="76"/>
      <c r="B101" s="77" t="str">
        <f>'小区室外管网（6）'!C96</f>
        <v>DN150*150三盘三通</v>
      </c>
      <c r="C101" s="78"/>
      <c r="D101" s="79">
        <f t="shared" si="18"/>
        <v>0.81</v>
      </c>
      <c r="E101" s="78"/>
      <c r="F101" s="78"/>
      <c r="G101" s="80">
        <f t="shared" si="14"/>
        <v>0.81</v>
      </c>
      <c r="H101" s="80" t="str">
        <f>'小区室外管网（6）'!D96</f>
        <v>个</v>
      </c>
      <c r="I101" s="83" t="str">
        <f>'小区室外管网（6）'!E96</f>
        <v>9</v>
      </c>
      <c r="J101" s="84">
        <f>'小区室外工程估算表 (2)'!J101*1.5</f>
        <v>900</v>
      </c>
      <c r="K101" s="78"/>
    </row>
    <row r="102" ht="22" customHeight="1" spans="1:11">
      <c r="A102" s="76"/>
      <c r="B102" s="77" t="str">
        <f>'小区室外管网（6）'!C97</f>
        <v>DN150*100三盘三通</v>
      </c>
      <c r="C102" s="78"/>
      <c r="D102" s="79">
        <f t="shared" si="18"/>
        <v>1.98</v>
      </c>
      <c r="E102" s="78"/>
      <c r="F102" s="78"/>
      <c r="G102" s="80">
        <f t="shared" si="14"/>
        <v>1.98</v>
      </c>
      <c r="H102" s="80" t="str">
        <f>'小区室外管网（6）'!D97</f>
        <v>个</v>
      </c>
      <c r="I102" s="83" t="str">
        <f>'小区室外管网（6）'!E97</f>
        <v>22</v>
      </c>
      <c r="J102" s="84">
        <f>'小区室外工程估算表 (2)'!J102*1.5</f>
        <v>900</v>
      </c>
      <c r="K102" s="78"/>
    </row>
    <row r="103" ht="22" customHeight="1" spans="1:11">
      <c r="A103" s="76"/>
      <c r="B103" s="77" t="str">
        <f>'小区室外管网（6）'!C98</f>
        <v>DN100*50三盘三通</v>
      </c>
      <c r="C103" s="78"/>
      <c r="D103" s="79">
        <f t="shared" si="18"/>
        <v>0.15</v>
      </c>
      <c r="E103" s="78"/>
      <c r="F103" s="78"/>
      <c r="G103" s="80">
        <f t="shared" si="14"/>
        <v>0.15</v>
      </c>
      <c r="H103" s="80" t="str">
        <f>'小区室外管网（6）'!D98</f>
        <v>个</v>
      </c>
      <c r="I103" s="83" t="str">
        <f>'小区室外管网（6）'!E98</f>
        <v>2</v>
      </c>
      <c r="J103" s="84">
        <f>'小区室外工程估算表 (2)'!J103*1.5</f>
        <v>750</v>
      </c>
      <c r="K103" s="78"/>
    </row>
    <row r="104" ht="22" customHeight="1" spans="1:11">
      <c r="A104" s="76"/>
      <c r="B104" s="77" t="str">
        <f>'小区室外管网（6）'!C99</f>
        <v>DN50*50三盘三通</v>
      </c>
      <c r="C104" s="78"/>
      <c r="D104" s="79">
        <f t="shared" si="18"/>
        <v>0.06</v>
      </c>
      <c r="E104" s="78"/>
      <c r="F104" s="78"/>
      <c r="G104" s="80">
        <f t="shared" si="14"/>
        <v>0.06</v>
      </c>
      <c r="H104" s="80" t="str">
        <f>'小区室外管网（6）'!D99</f>
        <v>个</v>
      </c>
      <c r="I104" s="83" t="str">
        <f>'小区室外管网（6）'!E99</f>
        <v>4</v>
      </c>
      <c r="J104" s="84">
        <f>'小区室外工程估算表 (2)'!J104*1.5</f>
        <v>150</v>
      </c>
      <c r="K104" s="78"/>
    </row>
    <row r="105" ht="22" customHeight="1" spans="1:11">
      <c r="A105" s="76"/>
      <c r="B105" s="77" t="str">
        <f>'小区室外管网（6）'!C100</f>
        <v>DN150*100消火栓三通</v>
      </c>
      <c r="C105" s="78"/>
      <c r="D105" s="79">
        <f t="shared" si="18"/>
        <v>0.36</v>
      </c>
      <c r="E105" s="78"/>
      <c r="F105" s="78"/>
      <c r="G105" s="80">
        <f t="shared" si="14"/>
        <v>0.36</v>
      </c>
      <c r="H105" s="80" t="str">
        <f>'小区室外管网（6）'!D100</f>
        <v>个</v>
      </c>
      <c r="I105" s="83" t="str">
        <f>'小区室外管网（6）'!E100</f>
        <v>4</v>
      </c>
      <c r="J105" s="84">
        <f>'小区室外工程估算表 (2)'!J105*1.5</f>
        <v>900</v>
      </c>
      <c r="K105" s="78"/>
    </row>
    <row r="106" ht="22" customHeight="1" spans="1:11">
      <c r="A106" s="76"/>
      <c r="B106" s="77" t="str">
        <f>'小区室外管网（6）'!C101</f>
        <v>DN100*100消火栓三通</v>
      </c>
      <c r="C106" s="78"/>
      <c r="D106" s="79">
        <f t="shared" si="18"/>
        <v>0.15</v>
      </c>
      <c r="E106" s="78"/>
      <c r="F106" s="78"/>
      <c r="G106" s="80">
        <f t="shared" si="14"/>
        <v>0.15</v>
      </c>
      <c r="H106" s="80" t="str">
        <f>'小区室外管网（6）'!D101</f>
        <v>个</v>
      </c>
      <c r="I106" s="83" t="str">
        <f>'小区室外管网（6）'!E101</f>
        <v>2</v>
      </c>
      <c r="J106" s="84">
        <f>'小区室外工程估算表 (2)'!J106*1.5</f>
        <v>750</v>
      </c>
      <c r="K106" s="78"/>
    </row>
    <row r="107" ht="22" customHeight="1" spans="1:11">
      <c r="A107" s="76"/>
      <c r="B107" s="77" t="str">
        <f>'小区室外管网（6）'!C102</f>
        <v>DN100*63三通</v>
      </c>
      <c r="C107" s="78"/>
      <c r="D107" s="79">
        <f t="shared" si="18"/>
        <v>19.8</v>
      </c>
      <c r="E107" s="78"/>
      <c r="F107" s="78"/>
      <c r="G107" s="80">
        <f t="shared" si="14"/>
        <v>19.8</v>
      </c>
      <c r="H107" s="80" t="str">
        <f>'小区室外管网（6）'!D102</f>
        <v>个</v>
      </c>
      <c r="I107" s="83" t="str">
        <f>'小区室外管网（6）'!E102</f>
        <v>264</v>
      </c>
      <c r="J107" s="84">
        <f>'小区室外工程估算表 (2)'!J107*1.5</f>
        <v>750</v>
      </c>
      <c r="K107" s="78"/>
    </row>
    <row r="108" ht="22" customHeight="1" spans="1:11">
      <c r="A108" s="76"/>
      <c r="B108" s="77" t="str">
        <f>'小区室外管网（6）'!C103</f>
        <v>DN15090*弯头</v>
      </c>
      <c r="C108" s="78"/>
      <c r="D108" s="79">
        <f t="shared" si="18"/>
        <v>0.45</v>
      </c>
      <c r="E108" s="78"/>
      <c r="F108" s="78"/>
      <c r="G108" s="80">
        <f t="shared" si="14"/>
        <v>0.45</v>
      </c>
      <c r="H108" s="80" t="str">
        <f>'小区室外管网（6）'!D103</f>
        <v>个</v>
      </c>
      <c r="I108" s="83" t="str">
        <f>'小区室外管网（6）'!E103</f>
        <v>6</v>
      </c>
      <c r="J108" s="84">
        <f>'小区室外工程估算表 (2)'!J108*1.5</f>
        <v>750</v>
      </c>
      <c r="K108" s="78"/>
    </row>
    <row r="109" ht="22" customHeight="1" spans="1:11">
      <c r="A109" s="76"/>
      <c r="B109" s="77" t="str">
        <f>'小区室外管网（6）'!C104</f>
        <v>DN15045°弯头</v>
      </c>
      <c r="C109" s="78"/>
      <c r="D109" s="79">
        <f t="shared" si="18"/>
        <v>0.15</v>
      </c>
      <c r="E109" s="78"/>
      <c r="F109" s="78"/>
      <c r="G109" s="80">
        <f t="shared" si="14"/>
        <v>0.15</v>
      </c>
      <c r="H109" s="80" t="str">
        <f>'小区室外管网（6）'!D104</f>
        <v>个</v>
      </c>
      <c r="I109" s="83" t="str">
        <f>'小区室外管网（6）'!E104</f>
        <v>2</v>
      </c>
      <c r="J109" s="84">
        <f>'小区室外工程估算表 (2)'!J109*1.5</f>
        <v>750</v>
      </c>
      <c r="K109" s="78"/>
    </row>
    <row r="110" ht="22" customHeight="1" spans="1:11">
      <c r="A110" s="76"/>
      <c r="B110" s="77" t="str">
        <f>'小区室外管网（6）'!C105</f>
        <v>DN10090°弯头</v>
      </c>
      <c r="C110" s="78"/>
      <c r="D110" s="79">
        <f t="shared" si="18"/>
        <v>1.8</v>
      </c>
      <c r="E110" s="78"/>
      <c r="F110" s="78"/>
      <c r="G110" s="80">
        <f t="shared" si="14"/>
        <v>1.8</v>
      </c>
      <c r="H110" s="80" t="str">
        <f>'小区室外管网（6）'!D105</f>
        <v>个</v>
      </c>
      <c r="I110" s="83" t="str">
        <f>'小区室外管网（6）'!E105</f>
        <v>24</v>
      </c>
      <c r="J110" s="84">
        <f>'小区室外工程估算表 (2)'!J110*1.5</f>
        <v>750</v>
      </c>
      <c r="K110" s="78"/>
    </row>
    <row r="111" ht="22" customHeight="1" spans="1:11">
      <c r="A111" s="76"/>
      <c r="B111" s="77" t="str">
        <f>'小区室外管网（6）'!C106</f>
        <v>DN10045°弯头</v>
      </c>
      <c r="C111" s="78"/>
      <c r="D111" s="79">
        <f t="shared" si="18"/>
        <v>0.15</v>
      </c>
      <c r="E111" s="78"/>
      <c r="F111" s="78"/>
      <c r="G111" s="80">
        <f t="shared" si="14"/>
        <v>0.15</v>
      </c>
      <c r="H111" s="80" t="str">
        <f>'小区室外管网（6）'!D106</f>
        <v>个</v>
      </c>
      <c r="I111" s="83" t="str">
        <f>'小区室外管网（6）'!E106</f>
        <v>2</v>
      </c>
      <c r="J111" s="84">
        <f>'小区室外工程估算表 (2)'!J111*1.5</f>
        <v>750</v>
      </c>
      <c r="K111" s="78"/>
    </row>
    <row r="112" ht="22" customHeight="1" spans="1:11">
      <c r="A112" s="76"/>
      <c r="B112" s="77" t="str">
        <f>'小区室外管网（6）'!C107</f>
        <v>DN5090°弯头</v>
      </c>
      <c r="C112" s="78"/>
      <c r="D112" s="79">
        <f t="shared" si="18"/>
        <v>0.045</v>
      </c>
      <c r="E112" s="78"/>
      <c r="F112" s="78"/>
      <c r="G112" s="80">
        <f t="shared" si="14"/>
        <v>0.045</v>
      </c>
      <c r="H112" s="80" t="str">
        <f>'小区室外管网（6）'!D107</f>
        <v>个</v>
      </c>
      <c r="I112" s="83" t="str">
        <f>'小区室外管网（6）'!E107</f>
        <v>3</v>
      </c>
      <c r="J112" s="84">
        <f>'小区室外工程估算表 (2)'!J112*1.5</f>
        <v>150</v>
      </c>
      <c r="K112" s="78"/>
    </row>
    <row r="113" ht="22" customHeight="1" spans="1:11">
      <c r="A113" s="76"/>
      <c r="B113" s="77" t="str">
        <f>'小区室外管网（6）'!C108</f>
        <v>DN200*150同心异径管</v>
      </c>
      <c r="C113" s="78"/>
      <c r="D113" s="79">
        <f t="shared" si="18"/>
        <v>0.105</v>
      </c>
      <c r="E113" s="78"/>
      <c r="F113" s="78"/>
      <c r="G113" s="80">
        <f t="shared" si="14"/>
        <v>0.105</v>
      </c>
      <c r="H113" s="80" t="str">
        <f>'小区室外管网（6）'!D108</f>
        <v>个</v>
      </c>
      <c r="I113" s="83" t="str">
        <f>'小区室外管网（6）'!E108</f>
        <v>1</v>
      </c>
      <c r="J113" s="84">
        <f>'小区室外工程估算表 (2)'!J113*1.5</f>
        <v>1050</v>
      </c>
      <c r="K113" s="78"/>
    </row>
    <row r="114" ht="22" customHeight="1" spans="1:11">
      <c r="A114" s="76"/>
      <c r="B114" s="77" t="str">
        <f>'小区室外管网（6）'!C109</f>
        <v>DN150*100同心异径管</v>
      </c>
      <c r="C114" s="78"/>
      <c r="D114" s="79">
        <f t="shared" si="18"/>
        <v>0.9</v>
      </c>
      <c r="E114" s="78"/>
      <c r="F114" s="78"/>
      <c r="G114" s="80">
        <f t="shared" si="14"/>
        <v>0.9</v>
      </c>
      <c r="H114" s="80" t="str">
        <f>'小区室外管网（6）'!D109</f>
        <v>个</v>
      </c>
      <c r="I114" s="83" t="str">
        <f>'小区室外管网（6）'!E109</f>
        <v>10</v>
      </c>
      <c r="J114" s="84">
        <f>'小区室外工程估算表 (2)'!J114*1.5</f>
        <v>900</v>
      </c>
      <c r="K114" s="78"/>
    </row>
    <row r="115" ht="22" customHeight="1" spans="1:11">
      <c r="A115" s="76"/>
      <c r="B115" s="77" t="str">
        <f>'小区室外管网（6）'!C110</f>
        <v>DN100*50同心异径管</v>
      </c>
      <c r="C115" s="78"/>
      <c r="D115" s="79">
        <f t="shared" si="18"/>
        <v>0.075</v>
      </c>
      <c r="E115" s="78"/>
      <c r="F115" s="78"/>
      <c r="G115" s="80">
        <f t="shared" si="14"/>
        <v>0.075</v>
      </c>
      <c r="H115" s="80" t="str">
        <f>'小区室外管网（6）'!D110</f>
        <v>个</v>
      </c>
      <c r="I115" s="83" t="str">
        <f>'小区室外管网（6）'!E110</f>
        <v>1</v>
      </c>
      <c r="J115" s="84">
        <f>'小区室外工程估算表 (2)'!J115*1.5</f>
        <v>750</v>
      </c>
      <c r="K115" s="78"/>
    </row>
    <row r="116" ht="22" customHeight="1" spans="1:11">
      <c r="A116" s="76"/>
      <c r="B116" s="77" t="str">
        <f>'小区室外管网（6）'!C111</f>
        <v>De225单盘短管</v>
      </c>
      <c r="C116" s="78"/>
      <c r="D116" s="79">
        <f t="shared" si="18"/>
        <v>0.36</v>
      </c>
      <c r="E116" s="78"/>
      <c r="F116" s="78"/>
      <c r="G116" s="80">
        <f t="shared" si="14"/>
        <v>0.36</v>
      </c>
      <c r="H116" s="80" t="str">
        <f>'小区室外管网（6）'!D111</f>
        <v>个</v>
      </c>
      <c r="I116" s="83" t="str">
        <f>'小区室外管网（6）'!E111</f>
        <v>3</v>
      </c>
      <c r="J116" s="84">
        <f>'小区室外工程估算表 (2)'!J116*1.5</f>
        <v>1200</v>
      </c>
      <c r="K116" s="78"/>
    </row>
    <row r="117" ht="22" customHeight="1" spans="1:11">
      <c r="A117" s="76"/>
      <c r="B117" s="77" t="str">
        <f>'小区室外管网（6）'!C112</f>
        <v>DN150单盘短管</v>
      </c>
      <c r="C117" s="78"/>
      <c r="D117" s="79">
        <f t="shared" si="18"/>
        <v>9.9</v>
      </c>
      <c r="E117" s="78"/>
      <c r="F117" s="78"/>
      <c r="G117" s="80">
        <f t="shared" si="14"/>
        <v>9.9</v>
      </c>
      <c r="H117" s="80" t="str">
        <f>'小区室外管网（6）'!D112</f>
        <v>个</v>
      </c>
      <c r="I117" s="83" t="str">
        <f>'小区室外管网（6）'!E112</f>
        <v>110</v>
      </c>
      <c r="J117" s="84">
        <f>'小区室外工程估算表 (2)'!J117*1.5</f>
        <v>900</v>
      </c>
      <c r="K117" s="78"/>
    </row>
    <row r="118" ht="22" customHeight="1" spans="1:11">
      <c r="A118" s="76"/>
      <c r="B118" s="77" t="str">
        <f>'小区室外管网（6）'!C113</f>
        <v>DN100单盘短管</v>
      </c>
      <c r="C118" s="78"/>
      <c r="D118" s="79">
        <f t="shared" si="18"/>
        <v>12.375</v>
      </c>
      <c r="E118" s="78"/>
      <c r="F118" s="78"/>
      <c r="G118" s="80">
        <f t="shared" si="14"/>
        <v>12.375</v>
      </c>
      <c r="H118" s="80" t="str">
        <f>'小区室外管网（6）'!D113</f>
        <v>个</v>
      </c>
      <c r="I118" s="83" t="str">
        <f>'小区室外管网（6）'!E113</f>
        <v>165</v>
      </c>
      <c r="J118" s="84">
        <f>'小区室外工程估算表 (2)'!J118*1.5</f>
        <v>750</v>
      </c>
      <c r="K118" s="78"/>
    </row>
    <row r="119" ht="22" customHeight="1" spans="1:13">
      <c r="A119" s="76"/>
      <c r="B119" s="77" t="str">
        <f>'小区室外管网（6）'!C114</f>
        <v>DN50单盘短管</v>
      </c>
      <c r="C119" s="78"/>
      <c r="D119" s="79">
        <f t="shared" si="18"/>
        <v>0.225</v>
      </c>
      <c r="E119" s="78"/>
      <c r="F119" s="78"/>
      <c r="G119" s="80">
        <f t="shared" si="14"/>
        <v>0.225</v>
      </c>
      <c r="H119" s="80" t="str">
        <f>'小区室外管网（6）'!D114</f>
        <v>个</v>
      </c>
      <c r="I119" s="83" t="str">
        <f>'小区室外管网（6）'!E114</f>
        <v>15</v>
      </c>
      <c r="J119" s="84">
        <f>'小区室外工程估算表 (2)'!J119*1.5</f>
        <v>150</v>
      </c>
      <c r="K119" s="78"/>
      <c r="M119">
        <f>M85-D85</f>
        <v>174.4745</v>
      </c>
    </row>
    <row r="120" ht="22" customHeight="1" spans="1:13">
      <c r="A120" s="76"/>
      <c r="B120" s="77" t="str">
        <f>'小区室外管网（6）'!C115</f>
        <v>破坏并恢复混凝土路面</v>
      </c>
      <c r="C120" s="79">
        <f>J120*I120/10000</f>
        <v>145.212497325</v>
      </c>
      <c r="D120" s="78"/>
      <c r="E120" s="78"/>
      <c r="F120" s="78"/>
      <c r="G120" s="80">
        <f t="shared" si="14"/>
        <v>145.212497325</v>
      </c>
      <c r="H120" s="80" t="str">
        <f>'小区室外管网（6）'!D115</f>
        <v>平米</v>
      </c>
      <c r="I120" s="83">
        <v>12655.125</v>
      </c>
      <c r="J120" s="69">
        <v>114.746</v>
      </c>
      <c r="K120" s="78"/>
      <c r="M120">
        <f>M119/J120</f>
        <v>1.52052794868667</v>
      </c>
    </row>
    <row r="121" ht="22" hidden="1" customHeight="1" spans="1:11">
      <c r="A121" s="11" t="str">
        <f>'小区室外管网（6）'!M8</f>
        <v>5</v>
      </c>
      <c r="B121" s="56" t="str">
        <f>'小区室外管网（6）'!N8</f>
        <v>星河家园</v>
      </c>
      <c r="C121" s="11">
        <f t="shared" ref="C121:F121" si="19">SUM(C122:C153)</f>
        <v>122.892966</v>
      </c>
      <c r="D121" s="11">
        <f t="shared" si="19"/>
        <v>629.2075</v>
      </c>
      <c r="E121" s="11">
        <f t="shared" si="19"/>
        <v>0</v>
      </c>
      <c r="F121" s="11">
        <f t="shared" si="19"/>
        <v>0</v>
      </c>
      <c r="G121" s="47">
        <f t="shared" si="14"/>
        <v>752.100466</v>
      </c>
      <c r="H121" s="47"/>
      <c r="I121" s="49"/>
      <c r="J121" s="59"/>
      <c r="K121" s="72"/>
    </row>
    <row r="122" ht="22" hidden="1" customHeight="1" spans="1:11">
      <c r="A122" s="3"/>
      <c r="B122" s="8" t="str">
        <f>'小区室外管网（6）'!C116</f>
        <v>DN50钢塑复合给水管</v>
      </c>
      <c r="C122" s="4"/>
      <c r="D122" s="51">
        <f t="shared" ref="D122:D152" si="20">J122*I122/10000</f>
        <v>11.9475</v>
      </c>
      <c r="E122" s="4"/>
      <c r="F122" s="4"/>
      <c r="G122" s="48">
        <f t="shared" si="14"/>
        <v>11.9475</v>
      </c>
      <c r="H122" s="48" t="str">
        <f>'小区室外管网（6）'!D116</f>
        <v>米</v>
      </c>
      <c r="I122" s="65" t="str">
        <f>'小区室外管网（6）'!E116</f>
        <v>177</v>
      </c>
      <c r="J122" s="69">
        <f t="shared" ref="J120:J124" si="21">J86</f>
        <v>675</v>
      </c>
      <c r="K122" s="4"/>
    </row>
    <row r="123" ht="22" hidden="1" customHeight="1" spans="1:11">
      <c r="A123" s="3"/>
      <c r="B123" s="8" t="str">
        <f>'小区室外管网（6）'!C117</f>
        <v>DN100球墨铸铁给水管</v>
      </c>
      <c r="C123" s="4"/>
      <c r="D123" s="51">
        <f t="shared" si="20"/>
        <v>402.4125</v>
      </c>
      <c r="E123" s="4"/>
      <c r="F123" s="4"/>
      <c r="G123" s="48">
        <f t="shared" si="14"/>
        <v>402.4125</v>
      </c>
      <c r="H123" s="48" t="str">
        <f>'小区室外管网（6）'!D117</f>
        <v>米</v>
      </c>
      <c r="I123" s="65" t="str">
        <f>'小区室外管网（6）'!E117</f>
        <v>3675</v>
      </c>
      <c r="J123" s="69">
        <f t="shared" si="21"/>
        <v>1095</v>
      </c>
      <c r="K123" s="4"/>
    </row>
    <row r="124" ht="22" hidden="1" customHeight="1" spans="1:11">
      <c r="A124" s="3"/>
      <c r="B124" s="8" t="str">
        <f>'小区室外管网（6）'!C118</f>
        <v>DN150球墨铸铁给水管</v>
      </c>
      <c r="C124" s="4"/>
      <c r="D124" s="51">
        <f t="shared" si="20"/>
        <v>142.5525</v>
      </c>
      <c r="E124" s="4"/>
      <c r="F124" s="4"/>
      <c r="G124" s="48">
        <f t="shared" si="14"/>
        <v>142.5525</v>
      </c>
      <c r="H124" s="48" t="str">
        <f>'小区室外管网（6）'!D118</f>
        <v>米</v>
      </c>
      <c r="I124" s="65" t="str">
        <f>'小区室外管网（6）'!E118</f>
        <v>1145</v>
      </c>
      <c r="J124" s="69">
        <f t="shared" si="21"/>
        <v>1245</v>
      </c>
      <c r="K124" s="4"/>
    </row>
    <row r="125" ht="22" hidden="1" customHeight="1" spans="1:11">
      <c r="A125" s="3"/>
      <c r="B125" s="8" t="str">
        <f>'小区室外管网（6）'!C119</f>
        <v>2150*1100矩形钢混水表井</v>
      </c>
      <c r="C125" s="4"/>
      <c r="D125" s="51">
        <f t="shared" si="20"/>
        <v>3.6</v>
      </c>
      <c r="E125" s="4"/>
      <c r="F125" s="4"/>
      <c r="G125" s="48">
        <f t="shared" si="14"/>
        <v>3.6</v>
      </c>
      <c r="H125" s="48" t="str">
        <f>'小区室外管网（6）'!D119</f>
        <v>座</v>
      </c>
      <c r="I125" s="65" t="str">
        <f>'小区室外管网（6）'!E119</f>
        <v>3</v>
      </c>
      <c r="J125" s="69">
        <f>J$8</f>
        <v>12000</v>
      </c>
      <c r="K125" s="4"/>
    </row>
    <row r="126" ht="22" hidden="1" customHeight="1" spans="1:11">
      <c r="A126" s="3"/>
      <c r="B126" s="8" t="str">
        <f>'小区室外管网（6）'!C120</f>
        <v>1800*1800矩形钢混阀门井</v>
      </c>
      <c r="C126" s="4"/>
      <c r="D126" s="51">
        <f t="shared" si="20"/>
        <v>3</v>
      </c>
      <c r="E126" s="4"/>
      <c r="F126" s="4"/>
      <c r="G126" s="48">
        <f t="shared" si="14"/>
        <v>3</v>
      </c>
      <c r="H126" s="48" t="str">
        <f>'小区室外管网（6）'!D120</f>
        <v>座</v>
      </c>
      <c r="I126" s="65" t="str">
        <f>'小区室外管网（6）'!E120</f>
        <v>3</v>
      </c>
      <c r="J126" s="69">
        <f>J31</f>
        <v>10000</v>
      </c>
      <c r="K126" s="4"/>
    </row>
    <row r="127" ht="22" hidden="1" customHeight="1" spans="1:11">
      <c r="A127" s="3"/>
      <c r="B127" s="8" t="str">
        <f>'小区室外管网（6）'!C121</f>
        <v>1400*1400矩形钢混阀门井</v>
      </c>
      <c r="C127" s="4"/>
      <c r="D127" s="51">
        <f t="shared" si="20"/>
        <v>28.35</v>
      </c>
      <c r="E127" s="4"/>
      <c r="F127" s="4"/>
      <c r="G127" s="48">
        <f t="shared" si="14"/>
        <v>28.35</v>
      </c>
      <c r="H127" s="48" t="str">
        <f>'小区室外管网（6）'!D121</f>
        <v>座</v>
      </c>
      <c r="I127" s="65" t="str">
        <f>'小区室外管网（6）'!E121</f>
        <v>42</v>
      </c>
      <c r="J127" s="69">
        <f t="shared" ref="J127:J129" si="22">J90</f>
        <v>6750</v>
      </c>
      <c r="K127" s="4"/>
    </row>
    <row r="128" ht="22" hidden="1" customHeight="1" spans="1:11">
      <c r="A128" s="3"/>
      <c r="B128" s="8" t="str">
        <f>'小区室外管网（6）'!C122</f>
        <v>1400*1400矩形钢混消火栓井</v>
      </c>
      <c r="C128" s="4"/>
      <c r="D128" s="51">
        <f t="shared" si="20"/>
        <v>2.7</v>
      </c>
      <c r="E128" s="4"/>
      <c r="F128" s="4"/>
      <c r="G128" s="48">
        <f t="shared" si="14"/>
        <v>2.7</v>
      </c>
      <c r="H128" s="48" t="str">
        <f>'小区室外管网（6）'!D122</f>
        <v>座</v>
      </c>
      <c r="I128" s="65" t="str">
        <f>'小区室外管网（6）'!E122</f>
        <v>4</v>
      </c>
      <c r="J128" s="69">
        <f t="shared" si="22"/>
        <v>6750</v>
      </c>
      <c r="K128" s="4"/>
    </row>
    <row r="129" ht="22" hidden="1" customHeight="1" spans="1:11">
      <c r="A129" s="3"/>
      <c r="B129" s="8" t="str">
        <f>'小区室外管网（6）'!C123</f>
        <v>SA100/65地下式消火栓</v>
      </c>
      <c r="C129" s="4"/>
      <c r="D129" s="51">
        <f t="shared" si="20"/>
        <v>0.6</v>
      </c>
      <c r="E129" s="4"/>
      <c r="F129" s="4"/>
      <c r="G129" s="48">
        <f t="shared" si="14"/>
        <v>0.6</v>
      </c>
      <c r="H129" s="48" t="str">
        <f>'小区室外管网（6）'!D123</f>
        <v>个</v>
      </c>
      <c r="I129" s="65" t="str">
        <f>'小区室外管网（6）'!E123</f>
        <v>4</v>
      </c>
      <c r="J129" s="69">
        <f t="shared" si="22"/>
        <v>1500</v>
      </c>
      <c r="K129" s="4"/>
    </row>
    <row r="130" ht="22" hidden="1" customHeight="1" spans="1:11">
      <c r="A130" s="3"/>
      <c r="B130" s="8" t="str">
        <f>'小区室外管网（6）'!C124</f>
        <v>DN100暗杆楔式闸阀</v>
      </c>
      <c r="C130" s="4"/>
      <c r="D130" s="51">
        <f t="shared" si="20"/>
        <v>0.4</v>
      </c>
      <c r="E130" s="4"/>
      <c r="F130" s="4"/>
      <c r="G130" s="48">
        <f t="shared" si="14"/>
        <v>0.4</v>
      </c>
      <c r="H130" s="48" t="str">
        <f>'小区室外管网（6）'!D124</f>
        <v>个</v>
      </c>
      <c r="I130" s="65" t="str">
        <f>'小区室外管网（6）'!E124</f>
        <v>4</v>
      </c>
      <c r="J130" s="69">
        <f>J$13</f>
        <v>1000</v>
      </c>
      <c r="K130" s="4"/>
    </row>
    <row r="131" ht="22" hidden="1" customHeight="1" spans="1:11">
      <c r="A131" s="3"/>
      <c r="B131" s="8" t="str">
        <f>'小区室外管网（6）'!C125</f>
        <v>DN150智能远传式水表</v>
      </c>
      <c r="C131" s="4"/>
      <c r="D131" s="51">
        <f t="shared" si="20"/>
        <v>0.96</v>
      </c>
      <c r="E131" s="4"/>
      <c r="F131" s="4"/>
      <c r="G131" s="48">
        <f t="shared" si="14"/>
        <v>0.96</v>
      </c>
      <c r="H131" s="48" t="str">
        <f>'小区室外管网（6）'!D125</f>
        <v>块</v>
      </c>
      <c r="I131" s="65" t="str">
        <f>'小区室外管网（6）'!E125</f>
        <v>3</v>
      </c>
      <c r="J131" s="69">
        <f>J66</f>
        <v>3200</v>
      </c>
      <c r="K131" s="4"/>
    </row>
    <row r="132" ht="22" hidden="1" customHeight="1" spans="1:11">
      <c r="A132" s="3"/>
      <c r="B132" s="8" t="str">
        <f>'小区室外管网（6）'!C126</f>
        <v>DN200伸缩蝶阀</v>
      </c>
      <c r="C132" s="4"/>
      <c r="D132" s="51">
        <f t="shared" si="20"/>
        <v>1</v>
      </c>
      <c r="E132" s="4"/>
      <c r="F132" s="4"/>
      <c r="G132" s="48">
        <f t="shared" ref="G132:G177" si="23">C132+D132+E132+F132</f>
        <v>1</v>
      </c>
      <c r="H132" s="48" t="str">
        <f>'小区室外管网（6）'!D126</f>
        <v>个</v>
      </c>
      <c r="I132" s="65" t="str">
        <f>'小区室外管网（6）'!E126</f>
        <v>5</v>
      </c>
      <c r="J132" s="69">
        <f>J$37</f>
        <v>2000</v>
      </c>
      <c r="K132" s="4"/>
    </row>
    <row r="133" ht="22" hidden="1" customHeight="1" spans="1:11">
      <c r="A133" s="3"/>
      <c r="B133" s="8" t="str">
        <f>'小区室外管网（6）'!C127</f>
        <v>DN150伸缩蝶阀</v>
      </c>
      <c r="C133" s="4"/>
      <c r="D133" s="51">
        <f t="shared" si="20"/>
        <v>2.025</v>
      </c>
      <c r="E133" s="4"/>
      <c r="F133" s="4"/>
      <c r="G133" s="48">
        <f t="shared" si="23"/>
        <v>2.025</v>
      </c>
      <c r="H133" s="48" t="str">
        <f>'小区室外管网（6）'!D127</f>
        <v>个</v>
      </c>
      <c r="I133" s="65" t="str">
        <f>'小区室外管网（6）'!E127</f>
        <v>9</v>
      </c>
      <c r="J133" s="69">
        <f>J96</f>
        <v>2250</v>
      </c>
      <c r="K133" s="4"/>
    </row>
    <row r="134" ht="22" hidden="1" customHeight="1" spans="1:11">
      <c r="A134" s="3"/>
      <c r="B134" s="8" t="str">
        <f>'小区室外管网（6）'!C128</f>
        <v>DN100伸缩蝶阀</v>
      </c>
      <c r="C134" s="4"/>
      <c r="D134" s="51">
        <f t="shared" si="20"/>
        <v>3.375</v>
      </c>
      <c r="E134" s="4"/>
      <c r="F134" s="4"/>
      <c r="G134" s="48">
        <f t="shared" si="23"/>
        <v>3.375</v>
      </c>
      <c r="H134" s="48" t="str">
        <f>'小区室外管网（6）'!D128</f>
        <v>个</v>
      </c>
      <c r="I134" s="65" t="str">
        <f>'小区室外管网（6）'!E128</f>
        <v>45</v>
      </c>
      <c r="J134" s="69">
        <f>$J111</f>
        <v>750</v>
      </c>
      <c r="K134" s="4"/>
    </row>
    <row r="135" ht="22" hidden="1" customHeight="1" spans="1:11">
      <c r="A135" s="3"/>
      <c r="B135" s="8" t="str">
        <f>'小区室外管网（6）'!C129</f>
        <v>DN150止回阀</v>
      </c>
      <c r="C135" s="4"/>
      <c r="D135" s="51">
        <f t="shared" si="20"/>
        <v>0.45</v>
      </c>
      <c r="E135" s="4"/>
      <c r="F135" s="4"/>
      <c r="G135" s="48">
        <f t="shared" si="23"/>
        <v>0.45</v>
      </c>
      <c r="H135" s="48" t="str">
        <f>'小区室外管网（6）'!D129</f>
        <v>个</v>
      </c>
      <c r="I135" s="65" t="str">
        <f>'小区室外管网（6）'!E129</f>
        <v>3</v>
      </c>
      <c r="J135" s="69">
        <f>J$40</f>
        <v>1500</v>
      </c>
      <c r="K135" s="4"/>
    </row>
    <row r="136" ht="22" hidden="1" customHeight="1" spans="1:11">
      <c r="A136" s="3"/>
      <c r="B136" s="8" t="str">
        <f>'小区室外管网（6）'!C130</f>
        <v>DN150*150四盘四通</v>
      </c>
      <c r="C136" s="4"/>
      <c r="D136" s="51">
        <f t="shared" si="20"/>
        <v>0.06</v>
      </c>
      <c r="E136" s="4"/>
      <c r="F136" s="4"/>
      <c r="G136" s="48">
        <f t="shared" si="23"/>
        <v>0.06</v>
      </c>
      <c r="H136" s="48" t="str">
        <f>'小区室外管网（6）'!D130</f>
        <v>个</v>
      </c>
      <c r="I136" s="65" t="str">
        <f>'小区室外管网（6）'!E130</f>
        <v>1</v>
      </c>
      <c r="J136" s="69">
        <f t="shared" ref="J136:J140" si="24">J$41</f>
        <v>600</v>
      </c>
      <c r="K136" s="4"/>
    </row>
    <row r="137" ht="22" hidden="1" customHeight="1" spans="1:11">
      <c r="A137" s="3"/>
      <c r="B137" s="8" t="str">
        <f>'小区室外管网（6）'!C131</f>
        <v>DN200*150三盘三通</v>
      </c>
      <c r="C137" s="4"/>
      <c r="D137" s="51">
        <f t="shared" si="20"/>
        <v>0.105</v>
      </c>
      <c r="E137" s="4"/>
      <c r="F137" s="4"/>
      <c r="G137" s="48">
        <f t="shared" si="23"/>
        <v>0.105</v>
      </c>
      <c r="H137" s="48" t="str">
        <f>'小区室外管网（6）'!D131</f>
        <v>个</v>
      </c>
      <c r="I137" s="65" t="str">
        <f>'小区室外管网（6）'!E131</f>
        <v>1</v>
      </c>
      <c r="J137" s="69">
        <f>J113</f>
        <v>1050</v>
      </c>
      <c r="K137" s="4"/>
    </row>
    <row r="138" ht="22" hidden="1" customHeight="1" spans="1:11">
      <c r="A138" s="3"/>
      <c r="B138" s="8" t="str">
        <f>'小区室外管网（6）'!C132</f>
        <v>DN150*150三盘三通</v>
      </c>
      <c r="C138" s="4"/>
      <c r="D138" s="51">
        <f t="shared" si="20"/>
        <v>0.12</v>
      </c>
      <c r="E138" s="4"/>
      <c r="F138" s="4"/>
      <c r="G138" s="48">
        <f t="shared" si="23"/>
        <v>0.12</v>
      </c>
      <c r="H138" s="48" t="str">
        <f>'小区室外管网（6）'!D132</f>
        <v>个</v>
      </c>
      <c r="I138" s="65" t="str">
        <f>'小区室外管网（6）'!E132</f>
        <v>2</v>
      </c>
      <c r="J138" s="69">
        <f t="shared" si="24"/>
        <v>600</v>
      </c>
      <c r="K138" s="4"/>
    </row>
    <row r="139" ht="22" hidden="1" customHeight="1" spans="1:11">
      <c r="A139" s="3"/>
      <c r="B139" s="8" t="str">
        <f>'小区室外管网（6）'!C133</f>
        <v>DN150*100三盘三通</v>
      </c>
      <c r="C139" s="4"/>
      <c r="D139" s="51">
        <f t="shared" si="20"/>
        <v>2.16</v>
      </c>
      <c r="E139" s="4"/>
      <c r="F139" s="4"/>
      <c r="G139" s="48">
        <f t="shared" si="23"/>
        <v>2.16</v>
      </c>
      <c r="H139" s="48" t="str">
        <f>'小区室外管网（6）'!D133</f>
        <v>个</v>
      </c>
      <c r="I139" s="65" t="str">
        <f>'小区室外管网（6）'!E133</f>
        <v>36</v>
      </c>
      <c r="J139" s="69">
        <f t="shared" si="24"/>
        <v>600</v>
      </c>
      <c r="K139" s="4"/>
    </row>
    <row r="140" ht="22" hidden="1" customHeight="1" spans="1:11">
      <c r="A140" s="3"/>
      <c r="B140" s="8" t="str">
        <f>'小区室外管网（6）'!C134</f>
        <v>DN150*100消火栓三通</v>
      </c>
      <c r="C140" s="4"/>
      <c r="D140" s="51">
        <f t="shared" si="20"/>
        <v>0.24</v>
      </c>
      <c r="E140" s="4"/>
      <c r="F140" s="4"/>
      <c r="G140" s="48">
        <f t="shared" si="23"/>
        <v>0.24</v>
      </c>
      <c r="H140" s="48" t="str">
        <f>'小区室外管网（6）'!D134</f>
        <v>个</v>
      </c>
      <c r="I140" s="65" t="str">
        <f>'小区室外管网（6）'!E134</f>
        <v>4</v>
      </c>
      <c r="J140" s="69">
        <f t="shared" si="24"/>
        <v>600</v>
      </c>
      <c r="K140" s="4"/>
    </row>
    <row r="141" ht="22" hidden="1" customHeight="1" spans="1:11">
      <c r="A141" s="3"/>
      <c r="B141" s="8" t="str">
        <f>'小区室外管网（6）'!C135</f>
        <v>DN100*63三通</v>
      </c>
      <c r="C141" s="4"/>
      <c r="D141" s="51">
        <f t="shared" si="20"/>
        <v>8.1</v>
      </c>
      <c r="E141" s="4"/>
      <c r="F141" s="4"/>
      <c r="G141" s="48">
        <f t="shared" si="23"/>
        <v>8.1</v>
      </c>
      <c r="H141" s="48" t="str">
        <f>'小区室外管网（6）'!D135</f>
        <v>个</v>
      </c>
      <c r="I141" s="65" t="str">
        <f>'小区室外管网（6）'!E135</f>
        <v>162</v>
      </c>
      <c r="J141" s="69">
        <f t="shared" ref="J141:J146" si="25">J$19</f>
        <v>500</v>
      </c>
      <c r="K141" s="4"/>
    </row>
    <row r="142" ht="22" hidden="1" customHeight="1" spans="1:11">
      <c r="A142" s="3"/>
      <c r="B142" s="8" t="str">
        <f>'小区室外管网（6）'!C136</f>
        <v>DN15090*弯头</v>
      </c>
      <c r="C142" s="4"/>
      <c r="D142" s="51">
        <f t="shared" si="20"/>
        <v>0.15</v>
      </c>
      <c r="E142" s="4"/>
      <c r="F142" s="4"/>
      <c r="G142" s="48">
        <f t="shared" si="23"/>
        <v>0.15</v>
      </c>
      <c r="H142" s="48" t="str">
        <f>'小区室外管网（6）'!D136</f>
        <v>个</v>
      </c>
      <c r="I142" s="65" t="str">
        <f>'小区室外管网（6）'!E136</f>
        <v>3</v>
      </c>
      <c r="J142" s="69">
        <f t="shared" ref="J142:J144" si="26">J$48</f>
        <v>500</v>
      </c>
      <c r="K142" s="4"/>
    </row>
    <row r="143" ht="22" hidden="1" customHeight="1" spans="1:11">
      <c r="A143" s="3"/>
      <c r="B143" s="8" t="str">
        <f>'小区室外管网（6）'!C137</f>
        <v>DN15045*弯头</v>
      </c>
      <c r="C143" s="4"/>
      <c r="D143" s="51">
        <f t="shared" si="20"/>
        <v>0.05</v>
      </c>
      <c r="E143" s="4"/>
      <c r="F143" s="4"/>
      <c r="G143" s="48">
        <f t="shared" si="23"/>
        <v>0.05</v>
      </c>
      <c r="H143" s="48" t="str">
        <f>'小区室外管网（6）'!D137</f>
        <v>个</v>
      </c>
      <c r="I143" s="65" t="str">
        <f>'小区室外管网（6）'!E137</f>
        <v>1</v>
      </c>
      <c r="J143" s="69">
        <f t="shared" si="26"/>
        <v>500</v>
      </c>
      <c r="K143" s="4"/>
    </row>
    <row r="144" ht="22" hidden="1" customHeight="1" spans="1:11">
      <c r="A144" s="3"/>
      <c r="B144" s="8" t="str">
        <f>'小区室外管网（6）'!C138</f>
        <v>DN15022.5°弯头</v>
      </c>
      <c r="C144" s="4"/>
      <c r="D144" s="51">
        <f t="shared" si="20"/>
        <v>0.35</v>
      </c>
      <c r="E144" s="4"/>
      <c r="F144" s="4"/>
      <c r="G144" s="48">
        <f t="shared" si="23"/>
        <v>0.35</v>
      </c>
      <c r="H144" s="48" t="str">
        <f>'小区室外管网（6）'!D138</f>
        <v>个</v>
      </c>
      <c r="I144" s="65" t="str">
        <f>'小区室外管网（6）'!E138</f>
        <v>7</v>
      </c>
      <c r="J144" s="69">
        <f t="shared" si="26"/>
        <v>500</v>
      </c>
      <c r="K144" s="4"/>
    </row>
    <row r="145" ht="22" hidden="1" customHeight="1" spans="1:11">
      <c r="A145" s="3"/>
      <c r="B145" s="8" t="str">
        <f>'小区室外管网（6）'!C139</f>
        <v>DN10090°弯头</v>
      </c>
      <c r="C145" s="4"/>
      <c r="D145" s="51">
        <f t="shared" si="20"/>
        <v>0.7</v>
      </c>
      <c r="E145" s="4"/>
      <c r="F145" s="4"/>
      <c r="G145" s="48">
        <f t="shared" si="23"/>
        <v>0.7</v>
      </c>
      <c r="H145" s="48" t="str">
        <f>'小区室外管网（6）'!D139</f>
        <v>个</v>
      </c>
      <c r="I145" s="65" t="str">
        <f>'小区室外管网（6）'!E139</f>
        <v>14</v>
      </c>
      <c r="J145" s="69">
        <f t="shared" si="25"/>
        <v>500</v>
      </c>
      <c r="K145" s="4"/>
    </row>
    <row r="146" ht="22" hidden="1" customHeight="1" spans="1:11">
      <c r="A146" s="3"/>
      <c r="B146" s="8" t="str">
        <f>'小区室外管网（6）'!C140</f>
        <v>DN10045°弯头</v>
      </c>
      <c r="C146" s="4"/>
      <c r="D146" s="51">
        <f t="shared" si="20"/>
        <v>0.05</v>
      </c>
      <c r="E146" s="4"/>
      <c r="F146" s="4"/>
      <c r="G146" s="48">
        <f t="shared" si="23"/>
        <v>0.05</v>
      </c>
      <c r="H146" s="48" t="str">
        <f>'小区室外管网（6）'!D140</f>
        <v>个</v>
      </c>
      <c r="I146" s="65" t="str">
        <f>'小区室外管网（6）'!E140</f>
        <v>1</v>
      </c>
      <c r="J146" s="69">
        <f t="shared" si="25"/>
        <v>500</v>
      </c>
      <c r="K146" s="4"/>
    </row>
    <row r="147" ht="22" hidden="1" customHeight="1" spans="1:11">
      <c r="A147" s="3"/>
      <c r="B147" s="8" t="str">
        <f>'小区室外管网（6）'!C141</f>
        <v>DN15022.5°弯头</v>
      </c>
      <c r="C147" s="4"/>
      <c r="D147" s="51">
        <f t="shared" si="20"/>
        <v>0.15</v>
      </c>
      <c r="E147" s="4"/>
      <c r="F147" s="4"/>
      <c r="G147" s="48">
        <f t="shared" si="23"/>
        <v>0.15</v>
      </c>
      <c r="H147" s="48" t="str">
        <f>'小区室外管网（6）'!D141</f>
        <v>个</v>
      </c>
      <c r="I147" s="65" t="str">
        <f>'小区室外管网（6）'!E141</f>
        <v>3</v>
      </c>
      <c r="J147" s="69">
        <f>J$48</f>
        <v>500</v>
      </c>
      <c r="K147" s="4"/>
    </row>
    <row r="148" ht="22" hidden="1" customHeight="1" spans="1:11">
      <c r="A148" s="3"/>
      <c r="B148" s="8" t="str">
        <f>'小区室外管网（6）'!C142</f>
        <v>DN150*100同心异径管</v>
      </c>
      <c r="C148" s="4"/>
      <c r="D148" s="51">
        <f t="shared" si="20"/>
        <v>0.3</v>
      </c>
      <c r="E148" s="4"/>
      <c r="F148" s="4"/>
      <c r="G148" s="48">
        <f t="shared" si="23"/>
        <v>0.3</v>
      </c>
      <c r="H148" s="48" t="str">
        <f>'小区室外管网（6）'!D142</f>
        <v>个</v>
      </c>
      <c r="I148" s="65" t="str">
        <f>'小区室外管网（6）'!E142</f>
        <v>5</v>
      </c>
      <c r="J148" s="69">
        <f t="shared" ref="J148:J151" si="27">J$41</f>
        <v>600</v>
      </c>
      <c r="K148" s="4"/>
    </row>
    <row r="149" ht="22" hidden="1" customHeight="1" spans="1:11">
      <c r="A149" s="3"/>
      <c r="B149" s="8" t="str">
        <f>'小区室外管网（6）'!C143</f>
        <v>DN150*50同心异径管</v>
      </c>
      <c r="C149" s="4"/>
      <c r="D149" s="51">
        <f t="shared" si="20"/>
        <v>0.06</v>
      </c>
      <c r="E149" s="4"/>
      <c r="F149" s="4"/>
      <c r="G149" s="48">
        <f t="shared" si="23"/>
        <v>0.06</v>
      </c>
      <c r="H149" s="48" t="str">
        <f>'小区室外管网（6）'!D143</f>
        <v>个</v>
      </c>
      <c r="I149" s="65" t="str">
        <f>'小区室外管网（6）'!E143</f>
        <v>1</v>
      </c>
      <c r="J149" s="69">
        <f t="shared" si="27"/>
        <v>600</v>
      </c>
      <c r="K149" s="4"/>
    </row>
    <row r="150" ht="22" hidden="1" customHeight="1" spans="1:11">
      <c r="A150" s="3"/>
      <c r="B150" s="8" t="str">
        <f>'小区室外管网（6）'!C144</f>
        <v>De225单盘短管</v>
      </c>
      <c r="C150" s="4"/>
      <c r="D150" s="51">
        <f t="shared" si="20"/>
        <v>0.4</v>
      </c>
      <c r="E150" s="4"/>
      <c r="F150" s="4"/>
      <c r="G150" s="48">
        <f t="shared" si="23"/>
        <v>0.4</v>
      </c>
      <c r="H150" s="48" t="str">
        <f>'小区室外管网（6）'!D144</f>
        <v>个</v>
      </c>
      <c r="I150" s="65" t="str">
        <f>'小区室外管网（6）'!E144</f>
        <v>5</v>
      </c>
      <c r="J150" s="69">
        <f>J$18</f>
        <v>800</v>
      </c>
      <c r="K150" s="4"/>
    </row>
    <row r="151" ht="22" hidden="1" customHeight="1" spans="1:11">
      <c r="A151" s="3"/>
      <c r="B151" s="8" t="str">
        <f>'小区室外管网（6）'!C145</f>
        <v>DN150单盘短管</v>
      </c>
      <c r="C151" s="4"/>
      <c r="D151" s="51">
        <f t="shared" si="20"/>
        <v>6.24</v>
      </c>
      <c r="E151" s="4"/>
      <c r="F151" s="4"/>
      <c r="G151" s="48">
        <f t="shared" si="23"/>
        <v>6.24</v>
      </c>
      <c r="H151" s="48" t="str">
        <f>'小区室外管网（6）'!D145</f>
        <v>个</v>
      </c>
      <c r="I151" s="65" t="str">
        <f>'小区室外管网（6）'!E145</f>
        <v>104</v>
      </c>
      <c r="J151" s="69">
        <f t="shared" si="27"/>
        <v>600</v>
      </c>
      <c r="K151" s="4"/>
    </row>
    <row r="152" ht="22" hidden="1" customHeight="1" spans="1:11">
      <c r="A152" s="3"/>
      <c r="B152" s="8" t="str">
        <f>'小区室外管网（6）'!C146</f>
        <v>DN100单盘短管</v>
      </c>
      <c r="C152" s="4"/>
      <c r="D152" s="51">
        <f t="shared" si="20"/>
        <v>6.6</v>
      </c>
      <c r="E152" s="4"/>
      <c r="F152" s="4"/>
      <c r="G152" s="48">
        <f t="shared" si="23"/>
        <v>6.6</v>
      </c>
      <c r="H152" s="48" t="str">
        <f>'小区室外管网（6）'!D146</f>
        <v>个</v>
      </c>
      <c r="I152" s="65" t="str">
        <f>'小区室外管网（6）'!E146</f>
        <v>132</v>
      </c>
      <c r="J152" s="69">
        <f>J$19</f>
        <v>500</v>
      </c>
      <c r="K152" s="4"/>
    </row>
    <row r="153" ht="22" hidden="1" customHeight="1" spans="1:11">
      <c r="A153" s="3"/>
      <c r="B153" s="8" t="str">
        <f>'小区室外管网（6）'!C147</f>
        <v>破坏并恢复混凝土路面</v>
      </c>
      <c r="C153" s="51">
        <f>J153*I153/10000</f>
        <v>122.892966</v>
      </c>
      <c r="D153" s="4"/>
      <c r="E153" s="4"/>
      <c r="F153" s="4"/>
      <c r="G153" s="48">
        <f t="shared" si="23"/>
        <v>122.892966</v>
      </c>
      <c r="H153" s="48" t="str">
        <f>'小区室外管网（6）'!D147</f>
        <v>平米</v>
      </c>
      <c r="I153" s="65" t="str">
        <f>'小区室外管网（6）'!E147</f>
        <v>10710</v>
      </c>
      <c r="J153" s="69">
        <f t="shared" ref="J153:J157" si="28">J120</f>
        <v>114.746</v>
      </c>
      <c r="K153" s="4"/>
    </row>
    <row r="154" ht="22" hidden="1" customHeight="1" spans="1:11">
      <c r="A154" s="11" t="str">
        <f>'小区室外管网（6）'!M9</f>
        <v>6</v>
      </c>
      <c r="B154" s="56" t="str">
        <f>'小区室外管网（6）'!N9</f>
        <v>鑫河西苑</v>
      </c>
      <c r="C154" s="11">
        <f t="shared" ref="C154:F154" si="29">SUM(C155:C177)</f>
        <v>19.392074</v>
      </c>
      <c r="D154" s="11">
        <f t="shared" si="29"/>
        <v>102.83</v>
      </c>
      <c r="E154" s="11">
        <f t="shared" si="29"/>
        <v>0</v>
      </c>
      <c r="F154" s="11">
        <f t="shared" si="29"/>
        <v>0</v>
      </c>
      <c r="G154" s="47">
        <f t="shared" si="23"/>
        <v>122.222074</v>
      </c>
      <c r="H154" s="47"/>
      <c r="I154" s="49"/>
      <c r="J154" s="59"/>
      <c r="K154" s="4"/>
    </row>
    <row r="155" ht="22" hidden="1" customHeight="1" spans="1:11">
      <c r="A155" s="3"/>
      <c r="B155" s="8" t="str">
        <f>'小区室外管网（6）'!C148</f>
        <v>DN50钢塑复合给水管</v>
      </c>
      <c r="C155" s="51"/>
      <c r="D155" s="51">
        <f t="shared" ref="D155:D176" si="30">J155*I155/10000</f>
        <v>2.4975</v>
      </c>
      <c r="E155" s="4"/>
      <c r="F155" s="4"/>
      <c r="G155" s="48">
        <f t="shared" si="23"/>
        <v>2.4975</v>
      </c>
      <c r="H155" s="48" t="str">
        <f>'小区室外管网（6）'!D148</f>
        <v>米</v>
      </c>
      <c r="I155" s="65" t="str">
        <f>'小区室外管网（6）'!E148</f>
        <v>37</v>
      </c>
      <c r="J155" s="69">
        <f t="shared" si="28"/>
        <v>675</v>
      </c>
      <c r="K155" s="4"/>
    </row>
    <row r="156" ht="22" hidden="1" customHeight="1" spans="1:11">
      <c r="A156" s="3"/>
      <c r="B156" s="8" t="str">
        <f>'小区室外管网（6）'!C149</f>
        <v>DN100球墨铸铁给水管</v>
      </c>
      <c r="C156" s="51"/>
      <c r="D156" s="51">
        <f t="shared" si="30"/>
        <v>54.75</v>
      </c>
      <c r="E156" s="4"/>
      <c r="F156" s="4"/>
      <c r="G156" s="48">
        <f t="shared" si="23"/>
        <v>54.75</v>
      </c>
      <c r="H156" s="48" t="str">
        <f>'小区室外管网（6）'!D149</f>
        <v>米</v>
      </c>
      <c r="I156" s="65" t="str">
        <f>'小区室外管网（6）'!E149</f>
        <v>500</v>
      </c>
      <c r="J156" s="69">
        <f t="shared" si="28"/>
        <v>1095</v>
      </c>
      <c r="K156" s="4"/>
    </row>
    <row r="157" ht="22" hidden="1" customHeight="1" spans="1:11">
      <c r="A157" s="3"/>
      <c r="B157" s="8" t="str">
        <f>'小区室外管网（6）'!C150</f>
        <v>DN150球墨铸铁给水管</v>
      </c>
      <c r="C157" s="51"/>
      <c r="D157" s="51">
        <f t="shared" si="30"/>
        <v>32.9925</v>
      </c>
      <c r="E157" s="4"/>
      <c r="F157" s="4"/>
      <c r="G157" s="48">
        <f t="shared" si="23"/>
        <v>32.9925</v>
      </c>
      <c r="H157" s="48" t="str">
        <f>'小区室外管网（6）'!D150</f>
        <v>米</v>
      </c>
      <c r="I157" s="65" t="str">
        <f>'小区室外管网（6）'!E150</f>
        <v>265</v>
      </c>
      <c r="J157" s="69">
        <f t="shared" si="28"/>
        <v>1245</v>
      </c>
      <c r="K157" s="4"/>
    </row>
    <row r="158" ht="22" hidden="1" customHeight="1" spans="1:11">
      <c r="A158" s="3"/>
      <c r="B158" s="8" t="str">
        <f>'小区室外管网（6）'!C151</f>
        <v>2150*1100矩形钢混水表井</v>
      </c>
      <c r="C158" s="51"/>
      <c r="D158" s="51">
        <f t="shared" si="30"/>
        <v>1.2</v>
      </c>
      <c r="E158" s="4"/>
      <c r="F158" s="4"/>
      <c r="G158" s="48">
        <f t="shared" si="23"/>
        <v>1.2</v>
      </c>
      <c r="H158" s="48" t="str">
        <f>'小区室外管网（6）'!D151</f>
        <v>座</v>
      </c>
      <c r="I158" s="65" t="str">
        <f>'小区室外管网（6）'!E151</f>
        <v>1</v>
      </c>
      <c r="J158" s="69">
        <f>J$8</f>
        <v>12000</v>
      </c>
      <c r="K158" s="4"/>
    </row>
    <row r="159" ht="22" hidden="1" customHeight="1" spans="1:11">
      <c r="A159" s="3"/>
      <c r="B159" s="8" t="str">
        <f>'小区室外管网（6）'!C152</f>
        <v>1800*1800矩形钢混阀门井</v>
      </c>
      <c r="C159" s="51"/>
      <c r="D159" s="51">
        <f t="shared" si="30"/>
        <v>1</v>
      </c>
      <c r="E159" s="4"/>
      <c r="F159" s="4"/>
      <c r="G159" s="48">
        <f t="shared" si="23"/>
        <v>1</v>
      </c>
      <c r="H159" s="48" t="str">
        <f>'小区室外管网（6）'!D152</f>
        <v>座</v>
      </c>
      <c r="I159" s="65">
        <v>1</v>
      </c>
      <c r="J159" s="69">
        <f t="shared" ref="J159:J162" si="31">J126</f>
        <v>10000</v>
      </c>
      <c r="K159" s="4"/>
    </row>
    <row r="160" ht="22" hidden="1" customHeight="1" spans="1:11">
      <c r="A160" s="3"/>
      <c r="B160" s="8" t="str">
        <f>'小区室外管网（6）'!C153</f>
        <v>1400*1400矩形钢混阀门井</v>
      </c>
      <c r="C160" s="51"/>
      <c r="D160" s="51">
        <f t="shared" si="30"/>
        <v>4.05</v>
      </c>
      <c r="E160" s="4"/>
      <c r="F160" s="4"/>
      <c r="G160" s="48">
        <f t="shared" si="23"/>
        <v>4.05</v>
      </c>
      <c r="H160" s="48" t="str">
        <f>'小区室外管网（6）'!D153</f>
        <v>座</v>
      </c>
      <c r="I160" s="65" t="str">
        <f>'小区室外管网（6）'!E153</f>
        <v>6</v>
      </c>
      <c r="J160" s="69">
        <f t="shared" si="31"/>
        <v>6750</v>
      </c>
      <c r="K160" s="4"/>
    </row>
    <row r="161" ht="22" hidden="1" customHeight="1" spans="1:11">
      <c r="A161" s="3"/>
      <c r="B161" s="8" t="str">
        <f>'小区室外管网（6）'!C154</f>
        <v>1400*1400矩形钢混消火栓井</v>
      </c>
      <c r="C161" s="51"/>
      <c r="D161" s="51">
        <f t="shared" si="30"/>
        <v>0.675</v>
      </c>
      <c r="E161" s="4"/>
      <c r="F161" s="4"/>
      <c r="G161" s="48">
        <f t="shared" si="23"/>
        <v>0.675</v>
      </c>
      <c r="H161" s="48" t="str">
        <f>'小区室外管网（6）'!D154</f>
        <v>座</v>
      </c>
      <c r="I161" s="65" t="str">
        <f>'小区室外管网（6）'!E154</f>
        <v>1</v>
      </c>
      <c r="J161" s="69">
        <f t="shared" si="31"/>
        <v>6750</v>
      </c>
      <c r="K161" s="4"/>
    </row>
    <row r="162" ht="22" hidden="1" customHeight="1" spans="1:11">
      <c r="A162" s="3"/>
      <c r="B162" s="8" t="str">
        <f>'小区室外管网（6）'!C155</f>
        <v>SA100/65地下式消火栓</v>
      </c>
      <c r="C162" s="51"/>
      <c r="D162" s="51">
        <f t="shared" si="30"/>
        <v>0.15</v>
      </c>
      <c r="E162" s="4"/>
      <c r="F162" s="4"/>
      <c r="G162" s="48">
        <f t="shared" si="23"/>
        <v>0.15</v>
      </c>
      <c r="H162" s="48" t="str">
        <f>'小区室外管网（6）'!D155</f>
        <v>个</v>
      </c>
      <c r="I162" s="65" t="str">
        <f>'小区室外管网（6）'!E155</f>
        <v>1</v>
      </c>
      <c r="J162" s="69">
        <f t="shared" si="31"/>
        <v>1500</v>
      </c>
      <c r="K162" s="4"/>
    </row>
    <row r="163" ht="22" hidden="1" customHeight="1" spans="1:11">
      <c r="A163" s="3"/>
      <c r="B163" s="8" t="str">
        <f>'小区室外管网（6）'!C156</f>
        <v>DN100暗杆楔式闸阀</v>
      </c>
      <c r="C163" s="51"/>
      <c r="D163" s="51">
        <f t="shared" si="30"/>
        <v>0.1</v>
      </c>
      <c r="E163" s="4"/>
      <c r="F163" s="4"/>
      <c r="G163" s="48">
        <f t="shared" si="23"/>
        <v>0.1</v>
      </c>
      <c r="H163" s="48" t="str">
        <f>'小区室外管网（6）'!D156</f>
        <v>个</v>
      </c>
      <c r="I163" s="65" t="str">
        <f>'小区室外管网（6）'!E156</f>
        <v>1</v>
      </c>
      <c r="J163" s="69">
        <f>J$13</f>
        <v>1000</v>
      </c>
      <c r="K163" s="4"/>
    </row>
    <row r="164" ht="22" hidden="1" customHeight="1" spans="1:11">
      <c r="A164" s="3"/>
      <c r="B164" s="8" t="str">
        <f>'小区室外管网（6）'!C157</f>
        <v>DN150智能远传式水表</v>
      </c>
      <c r="C164" s="51"/>
      <c r="D164" s="51">
        <f t="shared" si="30"/>
        <v>0.32</v>
      </c>
      <c r="E164" s="4"/>
      <c r="F164" s="4"/>
      <c r="G164" s="48">
        <f t="shared" si="23"/>
        <v>0.32</v>
      </c>
      <c r="H164" s="48" t="str">
        <f>'小区室外管网（6）'!D157</f>
        <v>块</v>
      </c>
      <c r="I164" s="65" t="str">
        <f>'小区室外管网（6）'!E157</f>
        <v>1</v>
      </c>
      <c r="J164" s="69">
        <f>J131</f>
        <v>3200</v>
      </c>
      <c r="K164" s="4"/>
    </row>
    <row r="165" ht="22" hidden="1" customHeight="1" spans="1:11">
      <c r="A165" s="3"/>
      <c r="B165" s="8" t="str">
        <f>'小区室外管网（6）'!C158</f>
        <v>DN200伸缩蝶阀</v>
      </c>
      <c r="C165" s="51"/>
      <c r="D165" s="51">
        <f t="shared" si="30"/>
        <v>0.4</v>
      </c>
      <c r="E165" s="4"/>
      <c r="F165" s="4"/>
      <c r="G165" s="48">
        <f t="shared" si="23"/>
        <v>0.4</v>
      </c>
      <c r="H165" s="48" t="str">
        <f>'小区室外管网（6）'!D158</f>
        <v>个</v>
      </c>
      <c r="I165" s="65" t="str">
        <f>'小区室外管网（6）'!E158</f>
        <v>2</v>
      </c>
      <c r="J165" s="69">
        <f>J$37</f>
        <v>2000</v>
      </c>
      <c r="K165" s="4"/>
    </row>
    <row r="166" ht="22" hidden="1" customHeight="1" spans="1:11">
      <c r="A166" s="3"/>
      <c r="B166" s="8" t="str">
        <f>'小区室外管网（6）'!C159</f>
        <v>DN100伸缩蝶阀</v>
      </c>
      <c r="C166" s="51"/>
      <c r="D166" s="51">
        <f t="shared" si="30"/>
        <v>0.35</v>
      </c>
      <c r="E166" s="4"/>
      <c r="F166" s="4"/>
      <c r="G166" s="48">
        <f t="shared" si="23"/>
        <v>0.35</v>
      </c>
      <c r="H166" s="48" t="str">
        <f>'小区室外管网（6）'!D159</f>
        <v>个</v>
      </c>
      <c r="I166" s="65" t="str">
        <f>'小区室外管网（6）'!E159</f>
        <v>7</v>
      </c>
      <c r="J166" s="69">
        <f>$J143</f>
        <v>500</v>
      </c>
      <c r="K166" s="4"/>
    </row>
    <row r="167" ht="22" hidden="1" customHeight="1" spans="1:11">
      <c r="A167" s="3"/>
      <c r="B167" s="8" t="str">
        <f>'小区室外管网（6）'!C160</f>
        <v>DN150止回阀</v>
      </c>
      <c r="C167" s="51"/>
      <c r="D167" s="51">
        <f t="shared" si="30"/>
        <v>0.15</v>
      </c>
      <c r="E167" s="4"/>
      <c r="F167" s="4"/>
      <c r="G167" s="48">
        <f t="shared" si="23"/>
        <v>0.15</v>
      </c>
      <c r="H167" s="48" t="str">
        <f>'小区室外管网（6）'!D160</f>
        <v>个</v>
      </c>
      <c r="I167" s="65" t="str">
        <f>'小区室外管网（6）'!E160</f>
        <v>1</v>
      </c>
      <c r="J167" s="69">
        <f>J$40</f>
        <v>1500</v>
      </c>
      <c r="K167" s="4"/>
    </row>
    <row r="168" ht="22" hidden="1" customHeight="1" spans="1:11">
      <c r="A168" s="3"/>
      <c r="B168" s="8" t="str">
        <f>'小区室外管网（6）'!C161</f>
        <v>DN200*150三盘三通</v>
      </c>
      <c r="C168" s="51"/>
      <c r="D168" s="51">
        <f t="shared" si="30"/>
        <v>0.105</v>
      </c>
      <c r="E168" s="4"/>
      <c r="F168" s="4"/>
      <c r="G168" s="48">
        <f t="shared" si="23"/>
        <v>0.105</v>
      </c>
      <c r="H168" s="48" t="str">
        <f>'小区室外管网（6）'!D161</f>
        <v>个</v>
      </c>
      <c r="I168" s="65" t="str">
        <f>'小区室外管网（6）'!E161</f>
        <v>1</v>
      </c>
      <c r="J168" s="69">
        <f>J137</f>
        <v>1050</v>
      </c>
      <c r="K168" s="4"/>
    </row>
    <row r="169" ht="22" hidden="1" customHeight="1" spans="1:11">
      <c r="A169" s="3"/>
      <c r="B169" s="8" t="str">
        <f>'小区室外管网（6）'!C162</f>
        <v>DN150*100三盘三通</v>
      </c>
      <c r="C169" s="51"/>
      <c r="D169" s="51">
        <f t="shared" si="30"/>
        <v>0.42</v>
      </c>
      <c r="E169" s="4"/>
      <c r="F169" s="4"/>
      <c r="G169" s="48">
        <f t="shared" si="23"/>
        <v>0.42</v>
      </c>
      <c r="H169" s="48" t="str">
        <f>'小区室外管网（6）'!D162</f>
        <v>个</v>
      </c>
      <c r="I169" s="65">
        <f>'小区室外管网（6）'!E162</f>
        <v>7</v>
      </c>
      <c r="J169" s="69">
        <f t="shared" ref="J169:J172" si="32">J$41</f>
        <v>600</v>
      </c>
      <c r="K169" s="4"/>
    </row>
    <row r="170" ht="22" hidden="1" customHeight="1" spans="1:11">
      <c r="A170" s="3"/>
      <c r="B170" s="8" t="str">
        <f>'小区室外管网（6）'!C163</f>
        <v>DN150*100消火栓三通</v>
      </c>
      <c r="C170" s="51"/>
      <c r="D170" s="51">
        <f t="shared" si="30"/>
        <v>0.06</v>
      </c>
      <c r="E170" s="4"/>
      <c r="F170" s="4"/>
      <c r="G170" s="48">
        <f t="shared" si="23"/>
        <v>0.06</v>
      </c>
      <c r="H170" s="48" t="str">
        <f>'小区室外管网（6）'!D163</f>
        <v>个</v>
      </c>
      <c r="I170" s="65">
        <f>'小区室外管网（6）'!E163</f>
        <v>1</v>
      </c>
      <c r="J170" s="69">
        <f t="shared" si="32"/>
        <v>600</v>
      </c>
      <c r="K170" s="4"/>
    </row>
    <row r="171" ht="22" hidden="1" customHeight="1" spans="1:11">
      <c r="A171" s="3"/>
      <c r="B171" s="8" t="str">
        <f>'小区室外管网（6）'!C164</f>
        <v>DN100*50三通</v>
      </c>
      <c r="C171" s="51"/>
      <c r="D171" s="51">
        <f t="shared" si="30"/>
        <v>1.85</v>
      </c>
      <c r="E171" s="4"/>
      <c r="F171" s="4"/>
      <c r="G171" s="48">
        <f t="shared" si="23"/>
        <v>1.85</v>
      </c>
      <c r="H171" s="48" t="str">
        <f>'小区室外管网（6）'!D164</f>
        <v>个</v>
      </c>
      <c r="I171" s="65">
        <f>'小区室外管网（6）'!E164</f>
        <v>37</v>
      </c>
      <c r="J171" s="69">
        <f t="shared" ref="J171:J176" si="33">J$19</f>
        <v>500</v>
      </c>
      <c r="K171" s="4"/>
    </row>
    <row r="172" ht="22" hidden="1" customHeight="1" spans="1:11">
      <c r="A172" s="3"/>
      <c r="B172" s="8" t="str">
        <f>'小区室外管网（6）'!C165</f>
        <v>DN150*100同心异径管</v>
      </c>
      <c r="C172" s="51"/>
      <c r="D172" s="51">
        <f t="shared" si="30"/>
        <v>0.06</v>
      </c>
      <c r="E172" s="4"/>
      <c r="F172" s="4"/>
      <c r="G172" s="48">
        <f t="shared" si="23"/>
        <v>0.06</v>
      </c>
      <c r="H172" s="48" t="str">
        <f>'小区室外管网（6）'!D165</f>
        <v>个</v>
      </c>
      <c r="I172" s="65">
        <f>'小区室外管网（6）'!E165</f>
        <v>1</v>
      </c>
      <c r="J172" s="69">
        <f t="shared" si="32"/>
        <v>600</v>
      </c>
      <c r="K172" s="4"/>
    </row>
    <row r="173" ht="22" hidden="1" customHeight="1" spans="1:11">
      <c r="A173" s="3"/>
      <c r="B173" s="8" t="str">
        <f>'小区室外管网（6）'!C166</f>
        <v>DN10090°弯头</v>
      </c>
      <c r="C173" s="51"/>
      <c r="D173" s="51">
        <f t="shared" si="30"/>
        <v>0.05</v>
      </c>
      <c r="E173" s="4"/>
      <c r="F173" s="4"/>
      <c r="G173" s="48">
        <f t="shared" si="23"/>
        <v>0.05</v>
      </c>
      <c r="H173" s="48" t="str">
        <f>'小区室外管网（6）'!D166</f>
        <v>个</v>
      </c>
      <c r="I173" s="65">
        <f>'小区室外管网（6）'!E166</f>
        <v>1</v>
      </c>
      <c r="J173" s="69">
        <f t="shared" si="33"/>
        <v>500</v>
      </c>
      <c r="K173" s="4"/>
    </row>
    <row r="174" ht="22" hidden="1" customHeight="1" spans="1:11">
      <c r="A174" s="3"/>
      <c r="B174" s="8" t="str">
        <f>'小区室外管网（6）'!C167</f>
        <v>De225单盘短管</v>
      </c>
      <c r="C174" s="51"/>
      <c r="D174" s="51">
        <f t="shared" si="30"/>
        <v>0.16</v>
      </c>
      <c r="E174" s="4"/>
      <c r="F174" s="4"/>
      <c r="G174" s="48">
        <f t="shared" si="23"/>
        <v>0.16</v>
      </c>
      <c r="H174" s="48" t="str">
        <f>'小区室外管网（6）'!D167</f>
        <v>个</v>
      </c>
      <c r="I174" s="65">
        <f>'小区室外管网（6）'!E167</f>
        <v>2</v>
      </c>
      <c r="J174" s="69">
        <f>J$18</f>
        <v>800</v>
      </c>
      <c r="K174" s="4"/>
    </row>
    <row r="175" ht="22" hidden="1" customHeight="1" spans="1:11">
      <c r="A175" s="3"/>
      <c r="B175" s="8" t="str">
        <f>'小区室外管网（6）'!C168</f>
        <v>DN150单盘短管</v>
      </c>
      <c r="C175" s="51"/>
      <c r="D175" s="51">
        <f t="shared" si="30"/>
        <v>1.14</v>
      </c>
      <c r="E175" s="4"/>
      <c r="F175" s="4"/>
      <c r="G175" s="48">
        <f t="shared" si="23"/>
        <v>1.14</v>
      </c>
      <c r="H175" s="48" t="str">
        <f>'小区室外管网（6）'!D168</f>
        <v>个</v>
      </c>
      <c r="I175" s="65">
        <f>'小区室外管网（6）'!E168</f>
        <v>19</v>
      </c>
      <c r="J175" s="69">
        <f>J$41</f>
        <v>600</v>
      </c>
      <c r="K175" s="4"/>
    </row>
    <row r="176" ht="22" hidden="1" customHeight="1" spans="1:11">
      <c r="A176" s="3"/>
      <c r="B176" s="8" t="str">
        <f>'小区室外管网（6）'!C169</f>
        <v>DN100单盘短管</v>
      </c>
      <c r="C176" s="51"/>
      <c r="D176" s="51">
        <f t="shared" si="30"/>
        <v>0.35</v>
      </c>
      <c r="E176" s="4"/>
      <c r="F176" s="4"/>
      <c r="G176" s="48">
        <f t="shared" si="23"/>
        <v>0.35</v>
      </c>
      <c r="H176" s="48" t="str">
        <f>'小区室外管网（6）'!D169</f>
        <v>个</v>
      </c>
      <c r="I176" s="65">
        <f>'小区室外管网（6）'!E169</f>
        <v>7</v>
      </c>
      <c r="J176" s="69">
        <f t="shared" si="33"/>
        <v>500</v>
      </c>
      <c r="K176" s="4"/>
    </row>
    <row r="177" ht="22" hidden="1" customHeight="1" spans="1:11">
      <c r="A177" s="3"/>
      <c r="B177" s="8" t="str">
        <f>'小区室外管网（6）'!C170</f>
        <v>破坏并恢复混凝土路面</v>
      </c>
      <c r="C177" s="51">
        <f>J177*I177/10000</f>
        <v>19.392074</v>
      </c>
      <c r="D177" s="51"/>
      <c r="E177" s="4"/>
      <c r="F177" s="4"/>
      <c r="G177" s="48">
        <f t="shared" si="23"/>
        <v>19.392074</v>
      </c>
      <c r="H177" s="48" t="str">
        <f>'小区室外管网（6）'!D170</f>
        <v>平米</v>
      </c>
      <c r="I177" s="65">
        <f>'小区室外管网（6）'!E170</f>
        <v>1690</v>
      </c>
      <c r="J177" s="69">
        <f>J153</f>
        <v>114.746</v>
      </c>
      <c r="K177" s="4"/>
    </row>
  </sheetData>
  <autoFilter ref="A1:K177">
    <extLst/>
  </autoFilter>
  <mergeCells count="5">
    <mergeCell ref="A1:K1"/>
    <mergeCell ref="C2:G2"/>
    <mergeCell ref="H2:J2"/>
    <mergeCell ref="A2:A3"/>
    <mergeCell ref="B2:B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177"/>
  <sheetViews>
    <sheetView zoomScale="130" zoomScaleNormal="130" workbookViewId="0">
      <selection activeCell="J7" sqref="J7"/>
    </sheetView>
  </sheetViews>
  <sheetFormatPr defaultColWidth="9" defaultRowHeight="13.5"/>
  <cols>
    <col min="1" max="1" width="10.5" style="1" customWidth="1"/>
    <col min="2" max="2" width="34.1166666666667" style="20" customWidth="1"/>
    <col min="3" max="3" width="11.0666666666667" customWidth="1"/>
    <col min="4" max="4" width="10.5833333333333" customWidth="1"/>
    <col min="5" max="5" width="15.6666666666667" customWidth="1"/>
    <col min="6" max="6" width="10.3" customWidth="1"/>
    <col min="7" max="7" width="15.6666666666667" customWidth="1"/>
    <col min="8" max="8" width="6" customWidth="1"/>
    <col min="9" max="9" width="9.10833333333333" style="10" customWidth="1"/>
    <col min="10" max="10" width="10.8833333333333" style="39" customWidth="1"/>
    <col min="11" max="11" width="8.38333333333333" customWidth="1"/>
    <col min="14" max="14" width="12.6333333333333"/>
  </cols>
  <sheetData>
    <row r="1" ht="22" customHeight="1" spans="1:11">
      <c r="A1" s="40" t="s">
        <v>158</v>
      </c>
      <c r="B1" s="41"/>
      <c r="C1" s="41"/>
      <c r="D1" s="41"/>
      <c r="E1" s="41"/>
      <c r="F1" s="41"/>
      <c r="G1" s="41"/>
      <c r="H1" s="41"/>
      <c r="I1" s="41"/>
      <c r="J1" s="57"/>
      <c r="K1" s="58"/>
    </row>
    <row r="2" ht="22" customHeight="1" spans="1:11">
      <c r="A2" s="42" t="s">
        <v>38</v>
      </c>
      <c r="B2" s="42" t="s">
        <v>39</v>
      </c>
      <c r="C2" s="42" t="s">
        <v>54</v>
      </c>
      <c r="D2" s="42"/>
      <c r="E2" s="42"/>
      <c r="F2" s="42"/>
      <c r="G2" s="42"/>
      <c r="H2" s="42" t="s">
        <v>7</v>
      </c>
      <c r="I2" s="42"/>
      <c r="J2" s="59"/>
      <c r="K2" s="60"/>
    </row>
    <row r="3" ht="22" customHeight="1" spans="1:12">
      <c r="A3" s="43"/>
      <c r="B3" s="42"/>
      <c r="C3" s="44" t="s">
        <v>42</v>
      </c>
      <c r="D3" s="44" t="s">
        <v>44</v>
      </c>
      <c r="E3" s="44" t="s">
        <v>55</v>
      </c>
      <c r="F3" s="43" t="s">
        <v>56</v>
      </c>
      <c r="G3" s="43" t="s">
        <v>46</v>
      </c>
      <c r="H3" s="43" t="s">
        <v>4</v>
      </c>
      <c r="I3" s="61" t="s">
        <v>57</v>
      </c>
      <c r="J3" s="62" t="s">
        <v>58</v>
      </c>
      <c r="K3" s="63" t="s">
        <v>59</v>
      </c>
      <c r="L3" s="64"/>
    </row>
    <row r="4" ht="22" customHeight="1" spans="1:12">
      <c r="A4" s="42" t="s">
        <v>60</v>
      </c>
      <c r="B4" s="45" t="s">
        <v>61</v>
      </c>
      <c r="C4" s="46">
        <f>C5+C26+C56+C85+C121+C154</f>
        <v>1158.3</v>
      </c>
      <c r="D4" s="46">
        <f>D5+D26+D56+D85+D121+D154</f>
        <v>1545.021</v>
      </c>
      <c r="E4" s="46">
        <f>E5+E26+E56+E85+E121+E154</f>
        <v>0</v>
      </c>
      <c r="F4" s="46">
        <f>F5+F26+F56+F85+F121+F154</f>
        <v>0</v>
      </c>
      <c r="G4" s="47">
        <f t="shared" ref="G4:G67" si="0">C4+D4+E4+F4</f>
        <v>2703.321</v>
      </c>
      <c r="H4" s="48"/>
      <c r="I4" s="65"/>
      <c r="J4" s="66"/>
      <c r="K4" s="67"/>
      <c r="L4" s="68"/>
    </row>
    <row r="5" ht="22" customHeight="1" spans="1:14">
      <c r="A5" s="42" t="str">
        <f>'小区室外管网（6）'!M4</f>
        <v>1</v>
      </c>
      <c r="B5" s="45" t="str">
        <f>'小区室外管网（6）'!N4</f>
        <v>北苑小区</v>
      </c>
      <c r="C5" s="46">
        <f t="shared" ref="C5:F5" si="1">SUM(C6:C25)</f>
        <v>24.6</v>
      </c>
      <c r="D5" s="49">
        <f t="shared" si="1"/>
        <v>35.928</v>
      </c>
      <c r="E5" s="49">
        <f t="shared" si="1"/>
        <v>0</v>
      </c>
      <c r="F5" s="49">
        <f t="shared" si="1"/>
        <v>0</v>
      </c>
      <c r="G5" s="47">
        <f t="shared" si="0"/>
        <v>60.528</v>
      </c>
      <c r="H5" s="48"/>
      <c r="I5" s="65"/>
      <c r="J5" s="66"/>
      <c r="K5" s="67"/>
      <c r="L5" s="68"/>
      <c r="N5">
        <v>206.88</v>
      </c>
    </row>
    <row r="6" ht="22" customHeight="1" spans="1:14">
      <c r="A6" s="50"/>
      <c r="B6" s="8" t="str">
        <f>'小区室外管网（6）'!C4</f>
        <v>DN50钢塑复合给水管</v>
      </c>
      <c r="C6" s="51"/>
      <c r="D6" s="51">
        <f t="shared" ref="D6:D24" si="2">J6*I6/10000</f>
        <v>1.35</v>
      </c>
      <c r="E6" s="51"/>
      <c r="F6" s="52"/>
      <c r="G6" s="48">
        <f t="shared" si="0"/>
        <v>1.35</v>
      </c>
      <c r="H6" s="48" t="str">
        <f>'小区室外管网（6）'!D4</f>
        <v>米</v>
      </c>
      <c r="I6" s="65" t="str">
        <f>'小区室外管网（6）'!E4</f>
        <v>30</v>
      </c>
      <c r="J6" s="69">
        <f>估算单价计算表!J3</f>
        <v>450</v>
      </c>
      <c r="K6" s="4"/>
      <c r="L6" s="68"/>
      <c r="N6">
        <v>64.55</v>
      </c>
    </row>
    <row r="7" ht="22" customHeight="1" spans="1:12">
      <c r="A7" s="50"/>
      <c r="B7" s="8" t="str">
        <f>'小区室外管网（6）'!C5</f>
        <v>DN100球墨铸铁给水管</v>
      </c>
      <c r="C7" s="51"/>
      <c r="D7" s="51">
        <f t="shared" si="2"/>
        <v>24.528</v>
      </c>
      <c r="E7" s="51"/>
      <c r="F7" s="52"/>
      <c r="G7" s="48">
        <f t="shared" si="0"/>
        <v>24.528</v>
      </c>
      <c r="H7" s="48" t="str">
        <f>'小区室外管网（6）'!D5</f>
        <v>米</v>
      </c>
      <c r="I7" s="65" t="str">
        <f>'小区室外管网（6）'!E5</f>
        <v>336</v>
      </c>
      <c r="J7" s="69">
        <f>估算单价计算表!J5</f>
        <v>730</v>
      </c>
      <c r="K7" s="70"/>
      <c r="L7" s="68"/>
    </row>
    <row r="8" ht="22" customHeight="1" spans="1:12">
      <c r="A8" s="50"/>
      <c r="B8" s="8" t="str">
        <f>'小区室外管网（6）'!C6</f>
        <v>2150*1100矩形钢混水表井</v>
      </c>
      <c r="C8" s="51"/>
      <c r="D8" s="51">
        <f t="shared" si="2"/>
        <v>1.2</v>
      </c>
      <c r="E8" s="53"/>
      <c r="F8" s="53"/>
      <c r="G8" s="48">
        <f t="shared" si="0"/>
        <v>1.2</v>
      </c>
      <c r="H8" s="48" t="str">
        <f>'小区室外管网（6）'!D6</f>
        <v>座</v>
      </c>
      <c r="I8" s="65" t="str">
        <f>'小区室外管网（6）'!E6</f>
        <v>1</v>
      </c>
      <c r="J8" s="69">
        <f>估算单价计算表!J11</f>
        <v>12000</v>
      </c>
      <c r="K8" s="70"/>
      <c r="L8" s="68"/>
    </row>
    <row r="9" ht="22" customHeight="1" spans="1:12">
      <c r="A9" s="50"/>
      <c r="B9" s="8" t="str">
        <f>'小区室外管网（6）'!C7</f>
        <v>2400*2400矩形钢混阀门井</v>
      </c>
      <c r="C9" s="51"/>
      <c r="D9" s="51">
        <f t="shared" si="2"/>
        <v>2</v>
      </c>
      <c r="E9" s="53"/>
      <c r="F9" s="53"/>
      <c r="G9" s="48">
        <f t="shared" si="0"/>
        <v>2</v>
      </c>
      <c r="H9" s="48" t="str">
        <f>'小区室外管网（6）'!D7</f>
        <v>座</v>
      </c>
      <c r="I9" s="65" t="str">
        <f>'小区室外管网（6）'!E7</f>
        <v>1</v>
      </c>
      <c r="J9" s="69">
        <f>估算单价计算表!J10</f>
        <v>20000</v>
      </c>
      <c r="K9" s="67"/>
      <c r="L9" s="68"/>
    </row>
    <row r="10" ht="22" customHeight="1" spans="1:12">
      <c r="A10" s="50"/>
      <c r="B10" s="8" t="str">
        <f>'小区室外管网（6）'!C8</f>
        <v>1400*1400矩形钢混阀门井</v>
      </c>
      <c r="C10" s="51"/>
      <c r="D10" s="51">
        <f t="shared" si="2"/>
        <v>1.8</v>
      </c>
      <c r="E10" s="53"/>
      <c r="F10" s="53"/>
      <c r="G10" s="48">
        <f t="shared" si="0"/>
        <v>1.8</v>
      </c>
      <c r="H10" s="48" t="str">
        <f>'小区室外管网（6）'!D8</f>
        <v>座</v>
      </c>
      <c r="I10" s="65" t="str">
        <f>'小区室外管网（6）'!E8</f>
        <v>4</v>
      </c>
      <c r="J10" s="69">
        <f>估算单价计算表!J14</f>
        <v>4500</v>
      </c>
      <c r="K10" s="71"/>
      <c r="L10" s="68"/>
    </row>
    <row r="11" ht="22" customHeight="1" spans="1:12">
      <c r="A11" s="50"/>
      <c r="B11" s="8" t="str">
        <f>'小区室外管网（6）'!C9</f>
        <v>1400*1400矩形钢混消火栓井</v>
      </c>
      <c r="C11" s="51"/>
      <c r="D11" s="51">
        <f t="shared" si="2"/>
        <v>0.45</v>
      </c>
      <c r="E11" s="46"/>
      <c r="F11" s="54"/>
      <c r="G11" s="48">
        <f t="shared" si="0"/>
        <v>0.45</v>
      </c>
      <c r="H11" s="48" t="str">
        <f>'小区室外管网（6）'!D9</f>
        <v>座</v>
      </c>
      <c r="I11" s="65" t="str">
        <f>'小区室外管网（6）'!E9</f>
        <v>1</v>
      </c>
      <c r="J11" s="69">
        <f>估算单价计算表!J15</f>
        <v>4500</v>
      </c>
      <c r="K11" s="71"/>
      <c r="L11" s="68"/>
    </row>
    <row r="12" ht="22" customHeight="1" spans="1:12">
      <c r="A12" s="50"/>
      <c r="B12" s="8" t="str">
        <f>'小区室外管网（6）'!C10</f>
        <v>SA100/65地下式消火栓</v>
      </c>
      <c r="C12" s="51"/>
      <c r="D12" s="51">
        <f t="shared" si="2"/>
        <v>0.1</v>
      </c>
      <c r="E12" s="53"/>
      <c r="F12" s="55"/>
      <c r="G12" s="48">
        <f t="shared" si="0"/>
        <v>0.1</v>
      </c>
      <c r="H12" s="48" t="str">
        <f>'小区室外管网（6）'!D10</f>
        <v>个</v>
      </c>
      <c r="I12" s="65" t="str">
        <f>'小区室外管网（6）'!E10</f>
        <v>1</v>
      </c>
      <c r="J12" s="69">
        <f>估算单价计算表!J16</f>
        <v>1000</v>
      </c>
      <c r="K12" s="67"/>
      <c r="L12" s="68"/>
    </row>
    <row r="13" ht="22" customHeight="1" spans="1:12">
      <c r="A13" s="50"/>
      <c r="B13" s="8" t="str">
        <f>'小区室外管网（6）'!C11</f>
        <v>DN100暗杆楔式闸阀</v>
      </c>
      <c r="C13" s="51"/>
      <c r="D13" s="51">
        <f t="shared" si="2"/>
        <v>0.1</v>
      </c>
      <c r="E13" s="53"/>
      <c r="F13" s="55"/>
      <c r="G13" s="48">
        <f t="shared" si="0"/>
        <v>0.1</v>
      </c>
      <c r="H13" s="48" t="str">
        <f>'小区室外管网（6）'!D11</f>
        <v>个</v>
      </c>
      <c r="I13" s="65" t="str">
        <f>'小区室外管网（6）'!E11</f>
        <v>1</v>
      </c>
      <c r="J13" s="69">
        <f>估算单价计算表!J17</f>
        <v>1000</v>
      </c>
      <c r="K13" s="71"/>
      <c r="L13" s="68"/>
    </row>
    <row r="14" ht="22" customHeight="1" spans="1:12">
      <c r="A14" s="50"/>
      <c r="B14" s="8" t="str">
        <f>'小区室外管网（6）'!C12</f>
        <v>DN100智能远传式水表</v>
      </c>
      <c r="C14" s="51"/>
      <c r="D14" s="51">
        <f t="shared" si="2"/>
        <v>0.2</v>
      </c>
      <c r="E14" s="53"/>
      <c r="F14" s="55"/>
      <c r="G14" s="48">
        <f t="shared" si="0"/>
        <v>0.2</v>
      </c>
      <c r="H14" s="48" t="str">
        <f>'小区室外管网（6）'!D12</f>
        <v>块</v>
      </c>
      <c r="I14" s="65" t="str">
        <f>'小区室外管网（6）'!E12</f>
        <v>1</v>
      </c>
      <c r="J14" s="69">
        <f>估算单价计算表!J19</f>
        <v>2000</v>
      </c>
      <c r="K14" s="71"/>
      <c r="L14" s="68"/>
    </row>
    <row r="15" ht="22" customHeight="1" spans="1:12">
      <c r="A15" s="50"/>
      <c r="B15" s="8" t="str">
        <f>'小区室外管网（6）'!C13</f>
        <v>DN300伸缩蝶阀</v>
      </c>
      <c r="C15" s="46"/>
      <c r="D15" s="51">
        <f t="shared" si="2"/>
        <v>0.46</v>
      </c>
      <c r="E15" s="46"/>
      <c r="F15" s="46"/>
      <c r="G15" s="48">
        <f t="shared" si="0"/>
        <v>0.46</v>
      </c>
      <c r="H15" s="48" t="str">
        <f>'小区室外管网（6）'!D13</f>
        <v>个</v>
      </c>
      <c r="I15" s="65" t="str">
        <f>'小区室外管网（6）'!E13</f>
        <v>2</v>
      </c>
      <c r="J15" s="69">
        <f>估算单价计算表!J20</f>
        <v>2300</v>
      </c>
      <c r="K15" s="67"/>
      <c r="L15" s="68"/>
    </row>
    <row r="16" ht="22" customHeight="1" spans="1:12">
      <c r="A16" s="50"/>
      <c r="B16" s="8" t="str">
        <f>'小区室外管网（6）'!C14</f>
        <v>DN100伸缩蝶阀</v>
      </c>
      <c r="C16" s="51"/>
      <c r="D16" s="51">
        <f t="shared" si="2"/>
        <v>0.8</v>
      </c>
      <c r="E16" s="51"/>
      <c r="F16" s="52"/>
      <c r="G16" s="48">
        <f t="shared" si="0"/>
        <v>0.8</v>
      </c>
      <c r="H16" s="48" t="str">
        <f>'小区室外管网（6）'!D14</f>
        <v>个</v>
      </c>
      <c r="I16" s="65" t="str">
        <f>'小区室外管网（6）'!E14</f>
        <v>8</v>
      </c>
      <c r="J16" s="69">
        <f>估算单价计算表!J23</f>
        <v>1000</v>
      </c>
      <c r="K16" s="71"/>
      <c r="L16" s="68"/>
    </row>
    <row r="17" ht="22" customHeight="1" spans="1:12">
      <c r="A17" s="50"/>
      <c r="B17" s="8" t="str">
        <f>'小区室外管网（6）'!C15</f>
        <v>DN100止回阀</v>
      </c>
      <c r="C17" s="51"/>
      <c r="D17" s="51">
        <f t="shared" si="2"/>
        <v>0.1</v>
      </c>
      <c r="E17" s="51"/>
      <c r="F17" s="52"/>
      <c r="G17" s="48">
        <f t="shared" si="0"/>
        <v>0.1</v>
      </c>
      <c r="H17" s="48" t="str">
        <f>'小区室外管网（6）'!D15</f>
        <v>个</v>
      </c>
      <c r="I17" s="65" t="str">
        <f>'小区室外管网（6）'!E15</f>
        <v>1</v>
      </c>
      <c r="J17" s="69">
        <f>估算单价计算表!J24</f>
        <v>1000</v>
      </c>
      <c r="K17" s="67"/>
      <c r="L17" s="68"/>
    </row>
    <row r="18" ht="22" customHeight="1" spans="1:12">
      <c r="A18" s="50"/>
      <c r="B18" s="8" t="str">
        <f>'小区室外管网（6）'!C16</f>
        <v>DN300*100三盘三通</v>
      </c>
      <c r="C18" s="46"/>
      <c r="D18" s="51">
        <f t="shared" si="2"/>
        <v>0.08</v>
      </c>
      <c r="E18" s="46"/>
      <c r="F18" s="46"/>
      <c r="G18" s="48">
        <f t="shared" si="0"/>
        <v>0.08</v>
      </c>
      <c r="H18" s="48" t="str">
        <f>'小区室外管网（6）'!D16</f>
        <v>个</v>
      </c>
      <c r="I18" s="65" t="str">
        <f>'小区室外管网（6）'!E16</f>
        <v>1</v>
      </c>
      <c r="J18" s="69">
        <f>估算单价计算表!J38</f>
        <v>800</v>
      </c>
      <c r="K18" s="71"/>
      <c r="L18" s="68"/>
    </row>
    <row r="19" ht="22" customHeight="1" spans="1:12">
      <c r="A19" s="50"/>
      <c r="B19" s="8" t="str">
        <f>'小区室外管网（6）'!C17</f>
        <v>DN100*100三盘三通</v>
      </c>
      <c r="C19" s="51"/>
      <c r="D19" s="51">
        <f t="shared" si="2"/>
        <v>0.15</v>
      </c>
      <c r="E19" s="51"/>
      <c r="F19" s="52"/>
      <c r="G19" s="48">
        <f t="shared" si="0"/>
        <v>0.15</v>
      </c>
      <c r="H19" s="48" t="str">
        <f>'小区室外管网（6）'!D17</f>
        <v>个</v>
      </c>
      <c r="I19" s="65" t="str">
        <f>'小区室外管网（6）'!E17</f>
        <v>3</v>
      </c>
      <c r="J19" s="69">
        <f>估算单价计算表!J41</f>
        <v>500</v>
      </c>
      <c r="K19" s="71"/>
      <c r="L19" s="68"/>
    </row>
    <row r="20" ht="22" customHeight="1" spans="1:12">
      <c r="A20" s="50"/>
      <c r="B20" s="8" t="str">
        <f>'小区室外管网（6）'!C18</f>
        <v>DN100*100消火栓三通</v>
      </c>
      <c r="C20" s="51"/>
      <c r="D20" s="51">
        <f t="shared" si="2"/>
        <v>0.05</v>
      </c>
      <c r="E20" s="51"/>
      <c r="F20" s="52"/>
      <c r="G20" s="48">
        <f t="shared" si="0"/>
        <v>0.05</v>
      </c>
      <c r="H20" s="48" t="str">
        <f>'小区室外管网（6）'!D18</f>
        <v>个</v>
      </c>
      <c r="I20" s="65" t="str">
        <f>'小区室外管网（6）'!E18</f>
        <v>1</v>
      </c>
      <c r="J20" s="69">
        <f t="shared" ref="J20:J22" si="3">J$19</f>
        <v>500</v>
      </c>
      <c r="K20" s="67"/>
      <c r="L20" s="68"/>
    </row>
    <row r="21" ht="22" customHeight="1" spans="1:12">
      <c r="A21" s="50"/>
      <c r="B21" s="8" t="str">
        <f>'小区室外管网（6）'!C19</f>
        <v>DN100*50三通</v>
      </c>
      <c r="C21" s="46"/>
      <c r="D21" s="51">
        <f t="shared" si="2"/>
        <v>1.5</v>
      </c>
      <c r="E21" s="46"/>
      <c r="F21" s="46"/>
      <c r="G21" s="48">
        <f t="shared" si="0"/>
        <v>1.5</v>
      </c>
      <c r="H21" s="48" t="str">
        <f>'小区室外管网（6）'!D19</f>
        <v>个</v>
      </c>
      <c r="I21" s="65" t="str">
        <f>'小区室外管网（6）'!E19</f>
        <v>30</v>
      </c>
      <c r="J21" s="69">
        <f t="shared" si="3"/>
        <v>500</v>
      </c>
      <c r="K21" s="71"/>
      <c r="L21" s="68"/>
    </row>
    <row r="22" ht="22" customHeight="1" spans="1:12">
      <c r="A22" s="50"/>
      <c r="B22" s="8" t="str">
        <f>'小区室外管网（6）'!C20</f>
        <v>DN10090°弯头</v>
      </c>
      <c r="C22" s="51"/>
      <c r="D22" s="51">
        <f t="shared" si="2"/>
        <v>0.05</v>
      </c>
      <c r="E22" s="51"/>
      <c r="F22" s="52"/>
      <c r="G22" s="48">
        <f t="shared" si="0"/>
        <v>0.05</v>
      </c>
      <c r="H22" s="48" t="str">
        <f>'小区室外管网（6）'!D20</f>
        <v>个</v>
      </c>
      <c r="I22" s="65" t="str">
        <f>'小区室外管网（6）'!E20</f>
        <v>1</v>
      </c>
      <c r="J22" s="69">
        <f t="shared" si="3"/>
        <v>500</v>
      </c>
      <c r="K22" s="71"/>
      <c r="L22" s="68"/>
    </row>
    <row r="23" ht="22" customHeight="1" spans="1:12">
      <c r="A23" s="50"/>
      <c r="B23" s="8" t="str">
        <f>'小区室外管网（6）'!C21</f>
        <v>De315单盘短管</v>
      </c>
      <c r="C23" s="51"/>
      <c r="D23" s="51">
        <f t="shared" si="2"/>
        <v>0.16</v>
      </c>
      <c r="E23" s="51"/>
      <c r="F23" s="52"/>
      <c r="G23" s="48">
        <f t="shared" si="0"/>
        <v>0.16</v>
      </c>
      <c r="H23" s="48" t="str">
        <f>'小区室外管网（6）'!D21</f>
        <v>个</v>
      </c>
      <c r="I23" s="65" t="str">
        <f>'小区室外管网（6）'!E21</f>
        <v>2</v>
      </c>
      <c r="J23" s="69">
        <f>J$18</f>
        <v>800</v>
      </c>
      <c r="K23" s="67"/>
      <c r="L23" s="68"/>
    </row>
    <row r="24" ht="22" customHeight="1" spans="1:12">
      <c r="A24" s="50"/>
      <c r="B24" s="8" t="str">
        <f>'小区室外管网（6）'!C22</f>
        <v>DN100单盘短管</v>
      </c>
      <c r="C24" s="46"/>
      <c r="D24" s="51">
        <f t="shared" si="2"/>
        <v>0.85</v>
      </c>
      <c r="E24" s="46"/>
      <c r="F24" s="46"/>
      <c r="G24" s="48">
        <f t="shared" si="0"/>
        <v>0.85</v>
      </c>
      <c r="H24" s="48" t="str">
        <f>'小区室外管网（6）'!D22</f>
        <v>个</v>
      </c>
      <c r="I24" s="65" t="str">
        <f>'小区室外管网（6）'!E22</f>
        <v>17</v>
      </c>
      <c r="J24" s="69">
        <f>J$19</f>
        <v>500</v>
      </c>
      <c r="K24" s="71"/>
      <c r="L24" s="68"/>
    </row>
    <row r="25" ht="22" customHeight="1" spans="1:12">
      <c r="A25" s="50"/>
      <c r="B25" s="8" t="str">
        <f>'小区室外管网（6）'!C23</f>
        <v>破坏并恢复混凝土路面</v>
      </c>
      <c r="C25" s="51">
        <f>J25*I25/10000</f>
        <v>24.6</v>
      </c>
      <c r="D25" s="51"/>
      <c r="E25" s="51"/>
      <c r="F25" s="52"/>
      <c r="G25" s="48">
        <f t="shared" si="0"/>
        <v>24.6</v>
      </c>
      <c r="H25" s="48" t="str">
        <f>'小区室外管网（6）'!D23</f>
        <v>平米</v>
      </c>
      <c r="I25" s="65" t="str">
        <f>'小区室外管网（6）'!E23</f>
        <v>820</v>
      </c>
      <c r="J25" s="69">
        <f>估算单价计算表!J37</f>
        <v>300</v>
      </c>
      <c r="K25" s="71"/>
      <c r="L25" s="68"/>
    </row>
    <row r="26" ht="22" customHeight="1" spans="1:12">
      <c r="A26" s="42" t="str">
        <f>'小区室外管网（6）'!M5</f>
        <v>2</v>
      </c>
      <c r="B26" s="56" t="str">
        <f>'小区室外管网（6）'!N5</f>
        <v>明珠C区</v>
      </c>
      <c r="C26" s="49">
        <f t="shared" ref="C26:F26" si="4">SUM(C27:C55)</f>
        <v>147</v>
      </c>
      <c r="D26" s="49">
        <f t="shared" si="4"/>
        <v>195.593</v>
      </c>
      <c r="E26" s="49">
        <f t="shared" si="4"/>
        <v>0</v>
      </c>
      <c r="F26" s="49">
        <f t="shared" si="4"/>
        <v>0</v>
      </c>
      <c r="G26" s="47">
        <f t="shared" si="0"/>
        <v>342.593</v>
      </c>
      <c r="H26" s="47"/>
      <c r="I26" s="49"/>
      <c r="J26" s="59"/>
      <c r="K26" s="67"/>
      <c r="L26" s="68"/>
    </row>
    <row r="27" ht="22" customHeight="1" spans="1:12">
      <c r="A27" s="50"/>
      <c r="B27" s="8" t="str">
        <f>'小区室外管网（6）'!C24</f>
        <v>DN50钢塑复合给水管</v>
      </c>
      <c r="C27" s="51"/>
      <c r="D27" s="51">
        <f t="shared" ref="D27:D54" si="5">J27*I27/10000</f>
        <v>4.41</v>
      </c>
      <c r="E27" s="51"/>
      <c r="F27" s="52"/>
      <c r="G27" s="48">
        <f t="shared" si="0"/>
        <v>4.41</v>
      </c>
      <c r="H27" s="48" t="str">
        <f>'小区室外管网（6）'!D24</f>
        <v>米</v>
      </c>
      <c r="I27" s="65" t="str">
        <f>'小区室外管网（6）'!E24</f>
        <v>98</v>
      </c>
      <c r="J27" s="69">
        <f>J6</f>
        <v>450</v>
      </c>
      <c r="K27" s="67"/>
      <c r="L27" s="68"/>
    </row>
    <row r="28" ht="22" customHeight="1" spans="1:12">
      <c r="A28" s="50"/>
      <c r="B28" s="8" t="str">
        <f>'小区室外管网（6）'!C25</f>
        <v>DN100球墨铸铁给水管</v>
      </c>
      <c r="C28" s="46"/>
      <c r="D28" s="51">
        <f t="shared" si="5"/>
        <v>132.787</v>
      </c>
      <c r="E28" s="46"/>
      <c r="F28" s="46"/>
      <c r="G28" s="48">
        <f t="shared" si="0"/>
        <v>132.787</v>
      </c>
      <c r="H28" s="48" t="str">
        <f>'小区室外管网（6）'!D25</f>
        <v>米</v>
      </c>
      <c r="I28" s="65" t="str">
        <f>'小区室外管网（6）'!E25</f>
        <v>1819</v>
      </c>
      <c r="J28" s="69">
        <f>J7</f>
        <v>730</v>
      </c>
      <c r="K28" s="71"/>
      <c r="L28" s="68"/>
    </row>
    <row r="29" ht="22" customHeight="1" spans="1:12">
      <c r="A29" s="50"/>
      <c r="B29" s="8" t="str">
        <f>'小区室外管网（6）'!C26</f>
        <v>DN150球墨铸铁给水管</v>
      </c>
      <c r="C29" s="51"/>
      <c r="D29" s="51">
        <f t="shared" si="5"/>
        <v>32.536</v>
      </c>
      <c r="E29" s="51"/>
      <c r="F29" s="52"/>
      <c r="G29" s="48">
        <f t="shared" si="0"/>
        <v>32.536</v>
      </c>
      <c r="H29" s="48" t="str">
        <f>'小区室外管网（6）'!D26</f>
        <v>米</v>
      </c>
      <c r="I29" s="65" t="str">
        <f>'小区室外管网（6）'!E26</f>
        <v>392</v>
      </c>
      <c r="J29" s="69">
        <f>估算单价计算表!J6</f>
        <v>830</v>
      </c>
      <c r="K29" s="71"/>
      <c r="L29" s="68"/>
    </row>
    <row r="30" ht="22" customHeight="1" spans="1:12">
      <c r="A30" s="50"/>
      <c r="B30" s="8" t="str">
        <f>'小区室外管网（6）'!C27</f>
        <v>2150*1100矩形钢混水表井</v>
      </c>
      <c r="C30" s="51"/>
      <c r="D30" s="51">
        <f t="shared" si="5"/>
        <v>1.2</v>
      </c>
      <c r="E30" s="51"/>
      <c r="F30" s="52"/>
      <c r="G30" s="48">
        <f t="shared" si="0"/>
        <v>1.2</v>
      </c>
      <c r="H30" s="48" t="str">
        <f>'小区室外管网（6）'!D27</f>
        <v>座</v>
      </c>
      <c r="I30" s="65" t="str">
        <f>'小区室外管网（6）'!E27</f>
        <v>1</v>
      </c>
      <c r="J30" s="69">
        <f>J$8</f>
        <v>12000</v>
      </c>
      <c r="K30" s="67"/>
      <c r="L30" s="68"/>
    </row>
    <row r="31" ht="22" customHeight="1" spans="1:12">
      <c r="A31" s="50"/>
      <c r="B31" s="8" t="str">
        <f>'小区室外管网（6）'!C28</f>
        <v>1800*1800矩形钢混阀门井</v>
      </c>
      <c r="C31" s="46"/>
      <c r="D31" s="51">
        <f t="shared" si="5"/>
        <v>1</v>
      </c>
      <c r="E31" s="46"/>
      <c r="F31" s="46"/>
      <c r="G31" s="48">
        <f t="shared" si="0"/>
        <v>1</v>
      </c>
      <c r="H31" s="48" t="str">
        <f>'小区室外管网（6）'!D28</f>
        <v>座</v>
      </c>
      <c r="I31" s="65" t="str">
        <f>'小区室外管网（6）'!E28</f>
        <v>1</v>
      </c>
      <c r="J31" s="69">
        <f>估算单价计算表!J13</f>
        <v>10000</v>
      </c>
      <c r="K31" s="71"/>
      <c r="L31" s="68"/>
    </row>
    <row r="32" ht="22" customHeight="1" spans="1:12">
      <c r="A32" s="50"/>
      <c r="B32" s="8" t="str">
        <f>'小区室外管网（6）'!C29</f>
        <v>1400*1400矩形钢混阀门井</v>
      </c>
      <c r="C32" s="51"/>
      <c r="D32" s="51">
        <f t="shared" si="5"/>
        <v>8.1</v>
      </c>
      <c r="E32" s="51"/>
      <c r="F32" s="52"/>
      <c r="G32" s="48">
        <f t="shared" si="0"/>
        <v>8.1</v>
      </c>
      <c r="H32" s="48" t="str">
        <f>'小区室外管网（6）'!D29</f>
        <v>座</v>
      </c>
      <c r="I32" s="65" t="str">
        <f>'小区室外管网（6）'!E29</f>
        <v>18</v>
      </c>
      <c r="J32" s="69">
        <f t="shared" ref="J32:J34" si="6">J10</f>
        <v>4500</v>
      </c>
      <c r="K32" s="71"/>
      <c r="L32" s="68"/>
    </row>
    <row r="33" ht="22" customHeight="1" spans="1:12">
      <c r="A33" s="50"/>
      <c r="B33" s="8" t="str">
        <f>'小区室外管网（6）'!C30</f>
        <v>1400*1400矩形钢混消火栓井</v>
      </c>
      <c r="C33" s="51"/>
      <c r="D33" s="51">
        <f t="shared" si="5"/>
        <v>1.8</v>
      </c>
      <c r="E33" s="51"/>
      <c r="F33" s="52"/>
      <c r="G33" s="48">
        <f t="shared" si="0"/>
        <v>1.8</v>
      </c>
      <c r="H33" s="48" t="str">
        <f>'小区室外管网（6）'!D30</f>
        <v>座</v>
      </c>
      <c r="I33" s="65" t="str">
        <f>'小区室外管网（6）'!E30</f>
        <v>4</v>
      </c>
      <c r="J33" s="69">
        <f t="shared" si="6"/>
        <v>4500</v>
      </c>
      <c r="K33" s="67"/>
      <c r="L33" s="68"/>
    </row>
    <row r="34" ht="22" customHeight="1" spans="1:12">
      <c r="A34" s="50"/>
      <c r="B34" s="8" t="str">
        <f>'小区室外管网（6）'!C31</f>
        <v>SA100/65地下式消火栓</v>
      </c>
      <c r="C34" s="46"/>
      <c r="D34" s="51">
        <f t="shared" si="5"/>
        <v>0.4</v>
      </c>
      <c r="E34" s="46"/>
      <c r="F34" s="46"/>
      <c r="G34" s="48">
        <f t="shared" si="0"/>
        <v>0.4</v>
      </c>
      <c r="H34" s="48" t="str">
        <f>'小区室外管网（6）'!D31</f>
        <v>个</v>
      </c>
      <c r="I34" s="65" t="str">
        <f>'小区室外管网（6）'!E31</f>
        <v>4</v>
      </c>
      <c r="J34" s="69">
        <f t="shared" si="6"/>
        <v>1000</v>
      </c>
      <c r="K34" s="67"/>
      <c r="L34" s="68"/>
    </row>
    <row r="35" ht="22" customHeight="1" spans="1:12">
      <c r="A35" s="50"/>
      <c r="B35" s="8" t="str">
        <f>'小区室外管网（6）'!C32</f>
        <v>DN100暗杆楔式闸阀</v>
      </c>
      <c r="C35" s="51"/>
      <c r="D35" s="51">
        <f t="shared" si="5"/>
        <v>0.4</v>
      </c>
      <c r="E35" s="51"/>
      <c r="F35" s="52"/>
      <c r="G35" s="48">
        <f t="shared" si="0"/>
        <v>0.4</v>
      </c>
      <c r="H35" s="48" t="str">
        <f>'小区室外管网（6）'!D32</f>
        <v>个</v>
      </c>
      <c r="I35" s="65" t="str">
        <f>'小区室外管网（6）'!E32</f>
        <v>4</v>
      </c>
      <c r="J35" s="69">
        <f>J$13</f>
        <v>1000</v>
      </c>
      <c r="K35" s="67"/>
      <c r="L35" s="68"/>
    </row>
    <row r="36" ht="22" customHeight="1" spans="1:12">
      <c r="A36" s="50"/>
      <c r="B36" s="8" t="str">
        <f>'小区室外管网（6）'!C33</f>
        <v>DN150智能远传式水表</v>
      </c>
      <c r="C36" s="51"/>
      <c r="D36" s="51">
        <f t="shared" si="5"/>
        <v>0.32</v>
      </c>
      <c r="E36" s="51"/>
      <c r="F36" s="52"/>
      <c r="G36" s="48">
        <f t="shared" si="0"/>
        <v>0.32</v>
      </c>
      <c r="H36" s="48" t="str">
        <f>'小区室外管网（6）'!D33</f>
        <v>块</v>
      </c>
      <c r="I36" s="65" t="str">
        <f>'小区室外管网（6）'!E33</f>
        <v>1</v>
      </c>
      <c r="J36" s="69">
        <f>估算单价计算表!J18</f>
        <v>3200</v>
      </c>
      <c r="K36" s="67"/>
      <c r="L36" s="68"/>
    </row>
    <row r="37" ht="22" customHeight="1" spans="1:12">
      <c r="A37" s="50"/>
      <c r="B37" s="8" t="str">
        <f>'小区室外管网（6）'!C34</f>
        <v>DN200伸缩蝶阀</v>
      </c>
      <c r="C37" s="46"/>
      <c r="D37" s="51">
        <f t="shared" si="5"/>
        <v>0.4</v>
      </c>
      <c r="E37" s="46"/>
      <c r="F37" s="46"/>
      <c r="G37" s="48">
        <f t="shared" si="0"/>
        <v>0.4</v>
      </c>
      <c r="H37" s="48" t="str">
        <f>'小区室外管网（6）'!D34</f>
        <v>个</v>
      </c>
      <c r="I37" s="65" t="str">
        <f>'小区室外管网（6）'!E34</f>
        <v>2</v>
      </c>
      <c r="J37" s="69">
        <f>估算单价计算表!J21</f>
        <v>2000</v>
      </c>
      <c r="K37" s="67"/>
      <c r="L37" s="68"/>
    </row>
    <row r="38" ht="22" customHeight="1" spans="1:12">
      <c r="A38" s="50"/>
      <c r="B38" s="8" t="str">
        <f>'小区室外管网（6）'!C35</f>
        <v>DN150伸缩蝶阀</v>
      </c>
      <c r="C38" s="51"/>
      <c r="D38" s="51">
        <f t="shared" si="5"/>
        <v>0.45</v>
      </c>
      <c r="E38" s="51"/>
      <c r="F38" s="52"/>
      <c r="G38" s="48">
        <f t="shared" si="0"/>
        <v>0.45</v>
      </c>
      <c r="H38" s="48" t="str">
        <f>'小区室外管网（6）'!D35</f>
        <v>个</v>
      </c>
      <c r="I38" s="65" t="str">
        <f>'小区室外管网（6）'!E35</f>
        <v>3</v>
      </c>
      <c r="J38" s="69">
        <f>估算单价计算表!J22</f>
        <v>1500</v>
      </c>
      <c r="K38" s="67"/>
      <c r="L38" s="68"/>
    </row>
    <row r="39" ht="22" customHeight="1" spans="1:12">
      <c r="A39" s="50"/>
      <c r="B39" s="8" t="str">
        <f>'小区室外管网（6）'!C36</f>
        <v>DN100伸缩蝶阀</v>
      </c>
      <c r="C39" s="51"/>
      <c r="D39" s="51">
        <f t="shared" si="5"/>
        <v>2.1</v>
      </c>
      <c r="E39" s="51"/>
      <c r="F39" s="52"/>
      <c r="G39" s="48">
        <f t="shared" si="0"/>
        <v>2.1</v>
      </c>
      <c r="H39" s="48" t="str">
        <f>'小区室外管网（6）'!D36</f>
        <v>个</v>
      </c>
      <c r="I39" s="65" t="str">
        <f>'小区室外管网（6）'!E36</f>
        <v>21</v>
      </c>
      <c r="J39" s="69">
        <f>$J16</f>
        <v>1000</v>
      </c>
      <c r="K39" s="67"/>
      <c r="L39" s="68"/>
    </row>
    <row r="40" ht="22" customHeight="1" spans="1:12">
      <c r="A40" s="50"/>
      <c r="B40" s="8" t="str">
        <f>'小区室外管网（6）'!C37</f>
        <v>DN150止回阀</v>
      </c>
      <c r="C40" s="55"/>
      <c r="D40" s="51">
        <f t="shared" si="5"/>
        <v>0.15</v>
      </c>
      <c r="E40" s="55"/>
      <c r="F40" s="55"/>
      <c r="G40" s="48">
        <f t="shared" si="0"/>
        <v>0.15</v>
      </c>
      <c r="H40" s="48" t="str">
        <f>'小区室外管网（6）'!D37</f>
        <v>个</v>
      </c>
      <c r="I40" s="65" t="str">
        <f>'小区室外管网（6）'!E37</f>
        <v>1</v>
      </c>
      <c r="J40" s="69">
        <f>估算单价计算表!J25</f>
        <v>1500</v>
      </c>
      <c r="K40" s="67"/>
      <c r="L40" s="68"/>
    </row>
    <row r="41" ht="22" customHeight="1" spans="1:12">
      <c r="A41" s="50"/>
      <c r="B41" s="8" t="str">
        <f>'小区室外管网（6）'!C38</f>
        <v>DN150*100四盘四通</v>
      </c>
      <c r="C41" s="53"/>
      <c r="D41" s="51">
        <f t="shared" si="5"/>
        <v>0.18</v>
      </c>
      <c r="E41" s="53"/>
      <c r="F41" s="53"/>
      <c r="G41" s="48">
        <f t="shared" si="0"/>
        <v>0.18</v>
      </c>
      <c r="H41" s="48" t="str">
        <f>'小区室外管网（6）'!D38</f>
        <v>个</v>
      </c>
      <c r="I41" s="65" t="str">
        <f>'小区室外管网（6）'!E38</f>
        <v>3</v>
      </c>
      <c r="J41" s="69">
        <f>估算单价计算表!J40</f>
        <v>600</v>
      </c>
      <c r="K41" s="67"/>
      <c r="L41" s="68"/>
    </row>
    <row r="42" ht="22" customHeight="1" spans="1:12">
      <c r="A42" s="50"/>
      <c r="B42" s="8" t="str">
        <f>'小区室外管网（6）'!C39</f>
        <v>DN200*150三盘三通</v>
      </c>
      <c r="C42" s="53"/>
      <c r="D42" s="51">
        <f t="shared" si="5"/>
        <v>0.07</v>
      </c>
      <c r="E42" s="53"/>
      <c r="F42" s="53"/>
      <c r="G42" s="48">
        <f t="shared" si="0"/>
        <v>0.07</v>
      </c>
      <c r="H42" s="48" t="str">
        <f>'小区室外管网（6）'!D39</f>
        <v>个</v>
      </c>
      <c r="I42" s="65" t="str">
        <f>'小区室外管网（6）'!E39</f>
        <v>1</v>
      </c>
      <c r="J42" s="69">
        <f>估算单价计算表!J39</f>
        <v>700</v>
      </c>
      <c r="K42" s="67"/>
      <c r="L42" s="68"/>
    </row>
    <row r="43" ht="22" customHeight="1" spans="1:12">
      <c r="A43" s="50"/>
      <c r="B43" s="8" t="str">
        <f>'小区室外管网（6）'!C40</f>
        <v>DN150*150三盘三通</v>
      </c>
      <c r="C43" s="46"/>
      <c r="D43" s="51">
        <f t="shared" si="5"/>
        <v>0.06</v>
      </c>
      <c r="E43" s="46"/>
      <c r="F43" s="54"/>
      <c r="G43" s="48">
        <f t="shared" si="0"/>
        <v>0.06</v>
      </c>
      <c r="H43" s="48" t="str">
        <f>'小区室外管网（6）'!D40</f>
        <v>个</v>
      </c>
      <c r="I43" s="65" t="str">
        <f>'小区室外管网（6）'!E40</f>
        <v>1</v>
      </c>
      <c r="J43" s="69">
        <f t="shared" ref="J43:J45" si="7">J$41</f>
        <v>600</v>
      </c>
      <c r="K43" s="67"/>
      <c r="L43" s="68"/>
    </row>
    <row r="44" ht="22" customHeight="1" spans="1:12">
      <c r="A44" s="50"/>
      <c r="B44" s="8" t="str">
        <f>'小区室外管网（6）'!C41</f>
        <v>DN150*100三盘三通</v>
      </c>
      <c r="C44" s="53"/>
      <c r="D44" s="51">
        <f t="shared" si="5"/>
        <v>0.36</v>
      </c>
      <c r="E44" s="53"/>
      <c r="F44" s="55"/>
      <c r="G44" s="48">
        <f t="shared" si="0"/>
        <v>0.36</v>
      </c>
      <c r="H44" s="48" t="str">
        <f>'小区室外管网（6）'!D41</f>
        <v>个</v>
      </c>
      <c r="I44" s="65" t="str">
        <f>'小区室外管网（6）'!E41</f>
        <v>6</v>
      </c>
      <c r="J44" s="69">
        <f t="shared" si="7"/>
        <v>600</v>
      </c>
      <c r="K44" s="67"/>
      <c r="L44" s="68"/>
    </row>
    <row r="45" ht="22" customHeight="1" spans="1:12">
      <c r="A45" s="50"/>
      <c r="B45" s="8" t="str">
        <f>'小区室外管网（6）'!C42</f>
        <v>DN150*100消火栓三通</v>
      </c>
      <c r="C45" s="53"/>
      <c r="D45" s="51">
        <f t="shared" si="5"/>
        <v>0.12</v>
      </c>
      <c r="E45" s="53"/>
      <c r="F45" s="55"/>
      <c r="G45" s="48">
        <f t="shared" si="0"/>
        <v>0.12</v>
      </c>
      <c r="H45" s="48" t="str">
        <f>'小区室外管网（6）'!D42</f>
        <v>个</v>
      </c>
      <c r="I45" s="65" t="str">
        <f>'小区室外管网（6）'!E42</f>
        <v>2</v>
      </c>
      <c r="J45" s="69">
        <f t="shared" si="7"/>
        <v>600</v>
      </c>
      <c r="K45" s="67"/>
      <c r="L45" s="68"/>
    </row>
    <row r="46" ht="22" customHeight="1" spans="1:12">
      <c r="A46" s="50"/>
      <c r="B46" s="8" t="str">
        <f>'小区室外管网（6）'!C43</f>
        <v>DN100*100消火栓三通</v>
      </c>
      <c r="C46" s="53"/>
      <c r="D46" s="51">
        <f t="shared" si="5"/>
        <v>0.1</v>
      </c>
      <c r="E46" s="53"/>
      <c r="F46" s="55"/>
      <c r="G46" s="48">
        <f t="shared" si="0"/>
        <v>0.1</v>
      </c>
      <c r="H46" s="48" t="str">
        <f>'小区室外管网（6）'!D43</f>
        <v>个</v>
      </c>
      <c r="I46" s="65" t="str">
        <f>'小区室外管网（6）'!E43</f>
        <v>2</v>
      </c>
      <c r="J46" s="69">
        <f t="shared" ref="J46:J50" si="8">J$19</f>
        <v>500</v>
      </c>
      <c r="K46" s="67"/>
      <c r="L46" s="68"/>
    </row>
    <row r="47" ht="22" customHeight="1" spans="1:12">
      <c r="A47" s="50"/>
      <c r="B47" s="8" t="str">
        <f>'小区室外管网（6）'!C44</f>
        <v>DN100*63三通</v>
      </c>
      <c r="C47" s="53"/>
      <c r="D47" s="51">
        <f t="shared" si="5"/>
        <v>4.9</v>
      </c>
      <c r="E47" s="53"/>
      <c r="F47" s="53"/>
      <c r="G47" s="48">
        <f t="shared" si="0"/>
        <v>4.9</v>
      </c>
      <c r="H47" s="48" t="str">
        <f>'小区室外管网（6）'!D44</f>
        <v>个</v>
      </c>
      <c r="I47" s="65" t="str">
        <f>'小区室外管网（6）'!E44</f>
        <v>98</v>
      </c>
      <c r="J47" s="69">
        <f t="shared" si="8"/>
        <v>500</v>
      </c>
      <c r="K47" s="67"/>
      <c r="L47" s="68"/>
    </row>
    <row r="48" ht="22" customHeight="1" spans="1:12">
      <c r="A48" s="50"/>
      <c r="B48" s="8" t="str">
        <f>'小区室外管网（6）'!C45</f>
        <v>DN15090°弯头</v>
      </c>
      <c r="C48" s="53"/>
      <c r="D48" s="51">
        <f t="shared" si="5"/>
        <v>0.15</v>
      </c>
      <c r="E48" s="53"/>
      <c r="F48" s="53"/>
      <c r="G48" s="48">
        <f t="shared" si="0"/>
        <v>0.15</v>
      </c>
      <c r="H48" s="48" t="str">
        <f>'小区室外管网（6）'!D45</f>
        <v>个</v>
      </c>
      <c r="I48" s="65" t="str">
        <f>'小区室外管网（6）'!E45</f>
        <v>3</v>
      </c>
      <c r="J48" s="69">
        <f>估算单价计算表!J41</f>
        <v>500</v>
      </c>
      <c r="K48" s="67"/>
      <c r="L48" s="68"/>
    </row>
    <row r="49" ht="22" customHeight="1" spans="1:12">
      <c r="A49" s="50"/>
      <c r="B49" s="8" t="str">
        <f>'小区室外管网（6）'!C46</f>
        <v>DN15045°弯头</v>
      </c>
      <c r="C49" s="55"/>
      <c r="D49" s="51">
        <f t="shared" si="5"/>
        <v>0.2</v>
      </c>
      <c r="E49" s="55"/>
      <c r="F49" s="55"/>
      <c r="G49" s="48">
        <f t="shared" si="0"/>
        <v>0.2</v>
      </c>
      <c r="H49" s="48" t="str">
        <f>'小区室外管网（6）'!D46</f>
        <v>个</v>
      </c>
      <c r="I49" s="65" t="str">
        <f>'小区室外管网（6）'!E46</f>
        <v>4</v>
      </c>
      <c r="J49" s="69">
        <f>J$48</f>
        <v>500</v>
      </c>
      <c r="K49" s="67"/>
      <c r="L49" s="68"/>
    </row>
    <row r="50" ht="22" customHeight="1" spans="1:12">
      <c r="A50" s="50"/>
      <c r="B50" s="8" t="str">
        <f>'小区室外管网（6）'!C47</f>
        <v>DN10090°弯头</v>
      </c>
      <c r="C50" s="46"/>
      <c r="D50" s="51">
        <f t="shared" si="5"/>
        <v>0.4</v>
      </c>
      <c r="E50" s="46"/>
      <c r="F50" s="54"/>
      <c r="G50" s="48">
        <f t="shared" si="0"/>
        <v>0.4</v>
      </c>
      <c r="H50" s="48" t="str">
        <f>'小区室外管网（6）'!D47</f>
        <v>个</v>
      </c>
      <c r="I50" s="65" t="str">
        <f>'小区室外管网（6）'!E47</f>
        <v>8</v>
      </c>
      <c r="J50" s="69">
        <f t="shared" si="8"/>
        <v>500</v>
      </c>
      <c r="K50" s="67"/>
      <c r="L50" s="68"/>
    </row>
    <row r="51" ht="22" customHeight="1" spans="1:11">
      <c r="A51" s="50"/>
      <c r="B51" s="8" t="str">
        <f>'小区室外管网（6）'!C48</f>
        <v>DN150*100同心异径管</v>
      </c>
      <c r="C51" s="52"/>
      <c r="D51" s="51">
        <f t="shared" si="5"/>
        <v>0.18</v>
      </c>
      <c r="E51" s="52"/>
      <c r="F51" s="54"/>
      <c r="G51" s="48">
        <f t="shared" si="0"/>
        <v>0.18</v>
      </c>
      <c r="H51" s="48" t="str">
        <f>'小区室外管网（6）'!D48</f>
        <v>个</v>
      </c>
      <c r="I51" s="65" t="str">
        <f>'小区室外管网（6）'!E48</f>
        <v>3</v>
      </c>
      <c r="J51" s="69">
        <f>J$41</f>
        <v>600</v>
      </c>
      <c r="K51" s="67"/>
    </row>
    <row r="52" ht="22" customHeight="1" spans="1:11">
      <c r="A52" s="50"/>
      <c r="B52" s="8" t="str">
        <f>'小区室外管网（6）'!C49</f>
        <v>De225单盘短管</v>
      </c>
      <c r="C52" s="4"/>
      <c r="D52" s="51">
        <f t="shared" si="5"/>
        <v>0.16</v>
      </c>
      <c r="E52" s="4"/>
      <c r="F52" s="4"/>
      <c r="G52" s="48">
        <f t="shared" si="0"/>
        <v>0.16</v>
      </c>
      <c r="H52" s="48" t="str">
        <f>'小区室外管网（6）'!D49</f>
        <v>个</v>
      </c>
      <c r="I52" s="65" t="str">
        <f>'小区室外管网（6）'!E49</f>
        <v>2</v>
      </c>
      <c r="J52" s="69">
        <f>J$18</f>
        <v>800</v>
      </c>
      <c r="K52" s="4"/>
    </row>
    <row r="53" ht="22" customHeight="1" spans="1:11">
      <c r="A53" s="50"/>
      <c r="B53" s="8" t="str">
        <f>'小区室外管网（6）'!C50</f>
        <v>DN150单盘短管</v>
      </c>
      <c r="C53" s="4"/>
      <c r="D53" s="51">
        <f t="shared" si="5"/>
        <v>1.56</v>
      </c>
      <c r="E53" s="4"/>
      <c r="F53" s="4"/>
      <c r="G53" s="48">
        <f t="shared" si="0"/>
        <v>1.56</v>
      </c>
      <c r="H53" s="48" t="str">
        <f>'小区室外管网（6）'!D50</f>
        <v>个</v>
      </c>
      <c r="I53" s="65" t="str">
        <f>'小区室外管网（6）'!E50</f>
        <v>26</v>
      </c>
      <c r="J53" s="69">
        <f>J$41</f>
        <v>600</v>
      </c>
      <c r="K53" s="4"/>
    </row>
    <row r="54" ht="22" customHeight="1" spans="1:11">
      <c r="A54" s="50"/>
      <c r="B54" s="8" t="str">
        <f>'小区室外管网（6）'!C51</f>
        <v>DN100单盘短管</v>
      </c>
      <c r="C54" s="4"/>
      <c r="D54" s="51">
        <f t="shared" si="5"/>
        <v>1.1</v>
      </c>
      <c r="E54" s="4"/>
      <c r="F54" s="4"/>
      <c r="G54" s="48">
        <f t="shared" si="0"/>
        <v>1.1</v>
      </c>
      <c r="H54" s="48" t="str">
        <f>'小区室外管网（6）'!D51</f>
        <v>个</v>
      </c>
      <c r="I54" s="65" t="str">
        <f>'小区室外管网（6）'!E51</f>
        <v>22</v>
      </c>
      <c r="J54" s="69">
        <f>J$19</f>
        <v>500</v>
      </c>
      <c r="K54" s="4"/>
    </row>
    <row r="55" ht="22" customHeight="1" spans="1:11">
      <c r="A55" s="50"/>
      <c r="B55" s="8" t="str">
        <f>'小区室外管网（6）'!C52</f>
        <v>破坏并恢复混凝土路面</v>
      </c>
      <c r="C55" s="51">
        <f>J55*I55/10000</f>
        <v>147</v>
      </c>
      <c r="D55" s="4"/>
      <c r="E55" s="4"/>
      <c r="F55" s="4"/>
      <c r="G55" s="48">
        <f t="shared" si="0"/>
        <v>147</v>
      </c>
      <c r="H55" s="48" t="str">
        <f>'小区室外管网（6）'!D52</f>
        <v>平米</v>
      </c>
      <c r="I55" s="65" t="str">
        <f>'小区室外管网（6）'!E52</f>
        <v>4900</v>
      </c>
      <c r="J55" s="69">
        <f t="shared" ref="J55:J59" si="9">J25</f>
        <v>300</v>
      </c>
      <c r="K55" s="4"/>
    </row>
    <row r="56" ht="22" customHeight="1" spans="1:11">
      <c r="A56" s="42" t="str">
        <f>'小区室外管网（6）'!M6</f>
        <v>3</v>
      </c>
      <c r="B56" s="56" t="str">
        <f>'小区室外管网（6）'!N6</f>
        <v>唐徕湾小区</v>
      </c>
      <c r="C56" s="11">
        <f t="shared" ref="C56:F56" si="10">SUM(C57:C84)</f>
        <v>239.4</v>
      </c>
      <c r="D56" s="11">
        <f t="shared" si="10"/>
        <v>320.508</v>
      </c>
      <c r="E56" s="11">
        <f t="shared" si="10"/>
        <v>0</v>
      </c>
      <c r="F56" s="11">
        <f t="shared" si="10"/>
        <v>0</v>
      </c>
      <c r="G56" s="47">
        <f t="shared" si="0"/>
        <v>559.908</v>
      </c>
      <c r="H56" s="47"/>
      <c r="I56" s="49"/>
      <c r="J56" s="59"/>
      <c r="K56" s="72"/>
    </row>
    <row r="57" ht="22" customHeight="1" spans="1:11">
      <c r="A57" s="50"/>
      <c r="B57" s="8" t="str">
        <f>'小区室外管网（6）'!C53</f>
        <v>DN50钢塑复合给水管</v>
      </c>
      <c r="C57" s="4"/>
      <c r="D57" s="51">
        <f t="shared" ref="D57:D83" si="11">J57*I57/10000</f>
        <v>8.01</v>
      </c>
      <c r="E57" s="4"/>
      <c r="F57" s="4"/>
      <c r="G57" s="48">
        <f t="shared" si="0"/>
        <v>8.01</v>
      </c>
      <c r="H57" s="48" t="str">
        <f>'小区室外管网（6）'!D53</f>
        <v>米</v>
      </c>
      <c r="I57" s="65" t="str">
        <f>'小区室外管网（6）'!E53</f>
        <v>178</v>
      </c>
      <c r="J57" s="69">
        <f t="shared" si="9"/>
        <v>450</v>
      </c>
      <c r="K57" s="4"/>
    </row>
    <row r="58" ht="22" customHeight="1" spans="1:11">
      <c r="A58" s="50"/>
      <c r="B58" s="8" t="str">
        <f>'小区室外管网（6）'!C54</f>
        <v>DN100球墨铸铁给水管</v>
      </c>
      <c r="C58" s="4"/>
      <c r="D58" s="51">
        <f t="shared" si="11"/>
        <v>223.38</v>
      </c>
      <c r="E58" s="4"/>
      <c r="F58" s="4"/>
      <c r="G58" s="48">
        <f t="shared" si="0"/>
        <v>223.38</v>
      </c>
      <c r="H58" s="48" t="str">
        <f>'小区室外管网（6）'!D54</f>
        <v>米</v>
      </c>
      <c r="I58" s="65" t="str">
        <f>'小区室外管网（6）'!E54</f>
        <v>3060</v>
      </c>
      <c r="J58" s="69">
        <f t="shared" si="9"/>
        <v>730</v>
      </c>
      <c r="K58" s="4"/>
    </row>
    <row r="59" ht="22" customHeight="1" spans="1:11">
      <c r="A59" s="3"/>
      <c r="B59" s="8" t="str">
        <f>'小区室外管网（6）'!C55</f>
        <v>DN150球墨铸铁给水管</v>
      </c>
      <c r="C59" s="4"/>
      <c r="D59" s="51">
        <f t="shared" si="11"/>
        <v>52.788</v>
      </c>
      <c r="E59" s="4"/>
      <c r="F59" s="4"/>
      <c r="G59" s="48">
        <f t="shared" si="0"/>
        <v>52.788</v>
      </c>
      <c r="H59" s="48" t="str">
        <f>'小区室外管网（6）'!D55</f>
        <v>米</v>
      </c>
      <c r="I59" s="65" t="str">
        <f>'小区室外管网（6）'!E55</f>
        <v>636</v>
      </c>
      <c r="J59" s="69">
        <f t="shared" si="9"/>
        <v>830</v>
      </c>
      <c r="K59" s="4"/>
    </row>
    <row r="60" ht="22" customHeight="1" spans="1:11">
      <c r="A60" s="3"/>
      <c r="B60" s="8" t="str">
        <f>'小区室外管网（6）'!C56</f>
        <v>2150*1100矩形钢混水表井</v>
      </c>
      <c r="C60" s="4"/>
      <c r="D60" s="51">
        <f t="shared" si="11"/>
        <v>1.2</v>
      </c>
      <c r="E60" s="4"/>
      <c r="F60" s="4"/>
      <c r="G60" s="48">
        <f t="shared" si="0"/>
        <v>1.2</v>
      </c>
      <c r="H60" s="48" t="str">
        <f>'小区室外管网（6）'!D56</f>
        <v>座</v>
      </c>
      <c r="I60" s="65" t="str">
        <f>'小区室外管网（6）'!E56</f>
        <v>1</v>
      </c>
      <c r="J60" s="69">
        <f>J$8</f>
        <v>12000</v>
      </c>
      <c r="K60" s="4"/>
    </row>
    <row r="61" ht="22" customHeight="1" spans="1:11">
      <c r="A61" s="3"/>
      <c r="B61" s="8" t="str">
        <f>'小区室外管网（6）'!C57</f>
        <v>2000*2000矩形钢混阀门井</v>
      </c>
      <c r="C61" s="4"/>
      <c r="D61" s="51">
        <f t="shared" si="11"/>
        <v>1.1</v>
      </c>
      <c r="E61" s="4"/>
      <c r="F61" s="4"/>
      <c r="G61" s="48">
        <f t="shared" si="0"/>
        <v>1.1</v>
      </c>
      <c r="H61" s="48" t="str">
        <f>'小区室外管网（6）'!D57</f>
        <v>座</v>
      </c>
      <c r="I61" s="65" t="str">
        <f>'小区室外管网（6）'!E57</f>
        <v>1</v>
      </c>
      <c r="J61" s="69">
        <f>估算单价计算表!J12</f>
        <v>11000</v>
      </c>
      <c r="K61" s="4"/>
    </row>
    <row r="62" ht="22" customHeight="1" spans="1:11">
      <c r="A62" s="3"/>
      <c r="B62" s="8" t="str">
        <f>'小区室外管网（6）'!C58</f>
        <v>1400*1400矩形钢混阀门井</v>
      </c>
      <c r="C62" s="4"/>
      <c r="D62" s="51">
        <f t="shared" si="11"/>
        <v>10.35</v>
      </c>
      <c r="E62" s="4"/>
      <c r="F62" s="4"/>
      <c r="G62" s="48">
        <f t="shared" si="0"/>
        <v>10.35</v>
      </c>
      <c r="H62" s="48" t="str">
        <f>'小区室外管网（6）'!D58</f>
        <v>座</v>
      </c>
      <c r="I62" s="65" t="str">
        <f>'小区室外管网（6）'!E58</f>
        <v>23</v>
      </c>
      <c r="J62" s="69">
        <f t="shared" ref="J62:J64" si="12">J32</f>
        <v>4500</v>
      </c>
      <c r="K62" s="4"/>
    </row>
    <row r="63" ht="22" customHeight="1" spans="1:11">
      <c r="A63" s="3"/>
      <c r="B63" s="8" t="str">
        <f>'小区室外管网（6）'!C59</f>
        <v>1400*1400矩形钢混消火栓井</v>
      </c>
      <c r="C63" s="4"/>
      <c r="D63" s="51">
        <f t="shared" si="11"/>
        <v>1.8</v>
      </c>
      <c r="E63" s="4"/>
      <c r="F63" s="4"/>
      <c r="G63" s="48">
        <f t="shared" si="0"/>
        <v>1.8</v>
      </c>
      <c r="H63" s="48" t="str">
        <f>'小区室外管网（6）'!D59</f>
        <v>座</v>
      </c>
      <c r="I63" s="65" t="str">
        <f>'小区室外管网（6）'!E59</f>
        <v>4</v>
      </c>
      <c r="J63" s="69">
        <f t="shared" si="12"/>
        <v>4500</v>
      </c>
      <c r="K63" s="4"/>
    </row>
    <row r="64" ht="22" customHeight="1" spans="1:11">
      <c r="A64" s="3"/>
      <c r="B64" s="8" t="str">
        <f>'小区室外管网（6）'!C60</f>
        <v>SA100/65地下式消火栓</v>
      </c>
      <c r="C64" s="4"/>
      <c r="D64" s="51">
        <f t="shared" si="11"/>
        <v>0.4</v>
      </c>
      <c r="E64" s="4"/>
      <c r="F64" s="4"/>
      <c r="G64" s="48">
        <f t="shared" si="0"/>
        <v>0.4</v>
      </c>
      <c r="H64" s="48" t="str">
        <f>'小区室外管网（6）'!D60</f>
        <v>个</v>
      </c>
      <c r="I64" s="65" t="str">
        <f>'小区室外管网（6）'!E60</f>
        <v>4</v>
      </c>
      <c r="J64" s="69">
        <f t="shared" si="12"/>
        <v>1000</v>
      </c>
      <c r="K64" s="4"/>
    </row>
    <row r="65" ht="22" customHeight="1" spans="1:11">
      <c r="A65" s="3"/>
      <c r="B65" s="8" t="str">
        <f>'小区室外管网（6）'!C61</f>
        <v>DN100暗杆楔式闸阀</v>
      </c>
      <c r="C65" s="4"/>
      <c r="D65" s="51">
        <f t="shared" si="11"/>
        <v>0.4</v>
      </c>
      <c r="E65" s="4"/>
      <c r="F65" s="4"/>
      <c r="G65" s="48">
        <f t="shared" si="0"/>
        <v>0.4</v>
      </c>
      <c r="H65" s="48" t="str">
        <f>'小区室外管网（6）'!D61</f>
        <v>个</v>
      </c>
      <c r="I65" s="65" t="str">
        <f>'小区室外管网（6）'!E61</f>
        <v>4</v>
      </c>
      <c r="J65" s="69">
        <f>J$13</f>
        <v>1000</v>
      </c>
      <c r="K65" s="4"/>
    </row>
    <row r="66" ht="22" customHeight="1" spans="1:11">
      <c r="A66" s="3"/>
      <c r="B66" s="8" t="str">
        <f>'小区室外管网（6）'!C62</f>
        <v>DN150智能远传式水表</v>
      </c>
      <c r="C66" s="4"/>
      <c r="D66" s="51">
        <f t="shared" si="11"/>
        <v>0.32</v>
      </c>
      <c r="E66" s="4"/>
      <c r="F66" s="4"/>
      <c r="G66" s="48">
        <f t="shared" si="0"/>
        <v>0.32</v>
      </c>
      <c r="H66" s="48" t="str">
        <f>'小区室外管网（6）'!D62</f>
        <v>块</v>
      </c>
      <c r="I66" s="65" t="str">
        <f>'小区室外管网（6）'!E62</f>
        <v>1</v>
      </c>
      <c r="J66" s="69">
        <f>J36</f>
        <v>3200</v>
      </c>
      <c r="K66" s="4"/>
    </row>
    <row r="67" ht="22" customHeight="1" spans="1:11">
      <c r="A67" s="3"/>
      <c r="B67" s="8" t="str">
        <f>'小区室外管网（6）'!C63</f>
        <v>DN300伸缩蝶阀</v>
      </c>
      <c r="C67" s="4"/>
      <c r="D67" s="51">
        <f t="shared" si="11"/>
        <v>0.23</v>
      </c>
      <c r="E67" s="4"/>
      <c r="F67" s="4"/>
      <c r="G67" s="48">
        <f t="shared" si="0"/>
        <v>0.23</v>
      </c>
      <c r="H67" s="48" t="str">
        <f>'小区室外管网（6）'!D63</f>
        <v>个</v>
      </c>
      <c r="I67" s="65" t="str">
        <f>'小区室外管网（6）'!E63</f>
        <v>1</v>
      </c>
      <c r="J67" s="69">
        <f>J15</f>
        <v>2300</v>
      </c>
      <c r="K67" s="4"/>
    </row>
    <row r="68" ht="22" customHeight="1" spans="1:11">
      <c r="A68" s="3"/>
      <c r="B68" s="8" t="str">
        <f>'小区室外管网（6）'!C64</f>
        <v>DN150伸缩蝶阀</v>
      </c>
      <c r="C68" s="4"/>
      <c r="D68" s="51">
        <f t="shared" si="11"/>
        <v>0.45</v>
      </c>
      <c r="E68" s="4"/>
      <c r="F68" s="4"/>
      <c r="G68" s="48">
        <f t="shared" ref="G68:G131" si="13">C68+D68+E68+F68</f>
        <v>0.45</v>
      </c>
      <c r="H68" s="48" t="str">
        <f>'小区室外管网（6）'!D64</f>
        <v>个</v>
      </c>
      <c r="I68" s="65" t="str">
        <f>'小区室外管网（6）'!E64</f>
        <v>3</v>
      </c>
      <c r="J68" s="69">
        <f>J38</f>
        <v>1500</v>
      </c>
      <c r="K68" s="4"/>
    </row>
    <row r="69" ht="22" customHeight="1" spans="1:11">
      <c r="A69" s="3"/>
      <c r="B69" s="8" t="str">
        <f>'小区室外管网（6）'!C65</f>
        <v>DN100伸缩蝶阀</v>
      </c>
      <c r="C69" s="4"/>
      <c r="D69" s="51">
        <f t="shared" si="11"/>
        <v>1.6</v>
      </c>
      <c r="E69" s="4"/>
      <c r="F69" s="4"/>
      <c r="G69" s="48">
        <f t="shared" si="13"/>
        <v>1.6</v>
      </c>
      <c r="H69" s="48" t="str">
        <f>'小区室外管网（6）'!D65</f>
        <v>个</v>
      </c>
      <c r="I69" s="65" t="str">
        <f>'小区室外管网（6）'!E65</f>
        <v>32</v>
      </c>
      <c r="J69" s="69">
        <f>$J46</f>
        <v>500</v>
      </c>
      <c r="K69" s="4"/>
    </row>
    <row r="70" ht="22" customHeight="1" spans="1:11">
      <c r="A70" s="3"/>
      <c r="B70" s="8" t="str">
        <f>'小区室外管网（6）'!C66</f>
        <v>DN150止回阀</v>
      </c>
      <c r="C70" s="4"/>
      <c r="D70" s="51">
        <f t="shared" si="11"/>
        <v>0.15</v>
      </c>
      <c r="E70" s="4"/>
      <c r="F70" s="4"/>
      <c r="G70" s="48">
        <f t="shared" si="13"/>
        <v>0.15</v>
      </c>
      <c r="H70" s="48" t="str">
        <f>'小区室外管网（6）'!D66</f>
        <v>个</v>
      </c>
      <c r="I70" s="65" t="str">
        <f>'小区室外管网（6）'!E66</f>
        <v>1</v>
      </c>
      <c r="J70" s="69">
        <f>J$40</f>
        <v>1500</v>
      </c>
      <c r="K70" s="4"/>
    </row>
    <row r="71" ht="22" customHeight="1" spans="1:11">
      <c r="A71" s="3"/>
      <c r="B71" s="8" t="str">
        <f>'小区室外管网（6）'!C67</f>
        <v>DN150*100四盘四通</v>
      </c>
      <c r="C71" s="4"/>
      <c r="D71" s="51">
        <f t="shared" si="11"/>
        <v>0.42</v>
      </c>
      <c r="E71" s="4"/>
      <c r="F71" s="4"/>
      <c r="G71" s="48">
        <f t="shared" si="13"/>
        <v>0.42</v>
      </c>
      <c r="H71" s="48" t="str">
        <f>'小区室外管网（6）'!D67</f>
        <v>个</v>
      </c>
      <c r="I71" s="65" t="str">
        <f>'小区室外管网（6）'!E67</f>
        <v>7</v>
      </c>
      <c r="J71" s="69">
        <f t="shared" ref="J71:J74" si="14">J$41</f>
        <v>600</v>
      </c>
      <c r="K71" s="4"/>
    </row>
    <row r="72" ht="22" customHeight="1" spans="1:11">
      <c r="A72" s="3"/>
      <c r="B72" s="8" t="str">
        <f>'小区室外管网（6）'!C68</f>
        <v>DN150*150三盘三通</v>
      </c>
      <c r="C72" s="4"/>
      <c r="D72" s="51">
        <f t="shared" si="11"/>
        <v>0.18</v>
      </c>
      <c r="E72" s="4"/>
      <c r="F72" s="4"/>
      <c r="G72" s="48">
        <f t="shared" si="13"/>
        <v>0.18</v>
      </c>
      <c r="H72" s="48" t="str">
        <f>'小区室外管网（6）'!D68</f>
        <v>个</v>
      </c>
      <c r="I72" s="65" t="str">
        <f>'小区室外管网（6）'!E68</f>
        <v>3</v>
      </c>
      <c r="J72" s="69">
        <f t="shared" si="14"/>
        <v>600</v>
      </c>
      <c r="K72" s="4"/>
    </row>
    <row r="73" ht="22" customHeight="1" spans="1:11">
      <c r="A73" s="3"/>
      <c r="B73" s="8" t="str">
        <f>'小区室外管网（6）'!C69</f>
        <v>DN150*100三盘三通</v>
      </c>
      <c r="C73" s="4"/>
      <c r="D73" s="51">
        <f t="shared" si="11"/>
        <v>0.36</v>
      </c>
      <c r="E73" s="4"/>
      <c r="F73" s="4"/>
      <c r="G73" s="48">
        <f t="shared" si="13"/>
        <v>0.36</v>
      </c>
      <c r="H73" s="48" t="str">
        <f>'小区室外管网（6）'!D69</f>
        <v>个</v>
      </c>
      <c r="I73" s="65" t="str">
        <f>'小区室外管网（6）'!E69</f>
        <v>6</v>
      </c>
      <c r="J73" s="69">
        <f t="shared" si="14"/>
        <v>600</v>
      </c>
      <c r="K73" s="4"/>
    </row>
    <row r="74" ht="22" customHeight="1" spans="1:11">
      <c r="A74" s="3"/>
      <c r="B74" s="8" t="str">
        <f>'小区室外管网（6）'!C70</f>
        <v>DN150*100消火栓三通</v>
      </c>
      <c r="C74" s="4"/>
      <c r="D74" s="51">
        <f t="shared" si="11"/>
        <v>0.18</v>
      </c>
      <c r="E74" s="4"/>
      <c r="F74" s="4"/>
      <c r="G74" s="48">
        <f t="shared" si="13"/>
        <v>0.18</v>
      </c>
      <c r="H74" s="48" t="str">
        <f>'小区室外管网（6）'!D70</f>
        <v>个</v>
      </c>
      <c r="I74" s="65" t="str">
        <f>'小区室外管网（6）'!E70</f>
        <v>3</v>
      </c>
      <c r="J74" s="69">
        <f t="shared" si="14"/>
        <v>600</v>
      </c>
      <c r="K74" s="4"/>
    </row>
    <row r="75" ht="22" customHeight="1" spans="1:11">
      <c r="A75" s="3"/>
      <c r="B75" s="8" t="str">
        <f>'小区室外管网（6）'!C71</f>
        <v>DN100*100消火栓三通</v>
      </c>
      <c r="C75" s="4"/>
      <c r="D75" s="51">
        <f t="shared" si="11"/>
        <v>0.05</v>
      </c>
      <c r="E75" s="4"/>
      <c r="F75" s="4"/>
      <c r="G75" s="48">
        <f t="shared" si="13"/>
        <v>0.05</v>
      </c>
      <c r="H75" s="48" t="str">
        <f>'小区室外管网（6）'!D71</f>
        <v>个</v>
      </c>
      <c r="I75" s="65" t="str">
        <f>'小区室外管网（6）'!E71</f>
        <v>1</v>
      </c>
      <c r="J75" s="69">
        <f t="shared" ref="J75:J78" si="15">J$19</f>
        <v>500</v>
      </c>
      <c r="K75" s="4"/>
    </row>
    <row r="76" ht="22" customHeight="1" spans="1:11">
      <c r="A76" s="3"/>
      <c r="B76" s="8" t="str">
        <f>'小区室外管网（6）'!C72</f>
        <v>DN100*63三通</v>
      </c>
      <c r="C76" s="4"/>
      <c r="D76" s="51">
        <f t="shared" si="11"/>
        <v>8.9</v>
      </c>
      <c r="E76" s="4"/>
      <c r="F76" s="4"/>
      <c r="G76" s="48">
        <f t="shared" si="13"/>
        <v>8.9</v>
      </c>
      <c r="H76" s="48" t="str">
        <f>'小区室外管网（6）'!D72</f>
        <v>个</v>
      </c>
      <c r="I76" s="65" t="str">
        <f>'小区室外管网（6）'!E72</f>
        <v>178</v>
      </c>
      <c r="J76" s="69">
        <f t="shared" si="15"/>
        <v>500</v>
      </c>
      <c r="K76" s="4"/>
    </row>
    <row r="77" ht="22" customHeight="1" spans="1:11">
      <c r="A77" s="3"/>
      <c r="B77" s="8" t="str">
        <f>'小区室外管网（6）'!C73</f>
        <v>DN15090°弯头</v>
      </c>
      <c r="C77" s="4"/>
      <c r="D77" s="51">
        <f t="shared" si="11"/>
        <v>0.45</v>
      </c>
      <c r="E77" s="4"/>
      <c r="F77" s="4"/>
      <c r="G77" s="48">
        <f t="shared" si="13"/>
        <v>0.45</v>
      </c>
      <c r="H77" s="48" t="str">
        <f>'小区室外管网（6）'!D73</f>
        <v>个</v>
      </c>
      <c r="I77" s="65" t="str">
        <f>'小区室外管网（6）'!E73</f>
        <v>9</v>
      </c>
      <c r="J77" s="69">
        <f>J$48</f>
        <v>500</v>
      </c>
      <c r="K77" s="4"/>
    </row>
    <row r="78" ht="22" customHeight="1" spans="1:11">
      <c r="A78" s="3"/>
      <c r="B78" s="8" t="str">
        <f>'小区室外管网（6）'!C74</f>
        <v>DN10090°弯头</v>
      </c>
      <c r="C78" s="4"/>
      <c r="D78" s="51">
        <f t="shared" si="11"/>
        <v>1.25</v>
      </c>
      <c r="E78" s="4"/>
      <c r="F78" s="4"/>
      <c r="G78" s="48">
        <f t="shared" si="13"/>
        <v>1.25</v>
      </c>
      <c r="H78" s="48" t="str">
        <f>'小区室外管网（6）'!D74</f>
        <v>个</v>
      </c>
      <c r="I78" s="65" t="str">
        <f>'小区室外管网（6）'!E74</f>
        <v>25</v>
      </c>
      <c r="J78" s="69">
        <f t="shared" si="15"/>
        <v>500</v>
      </c>
      <c r="K78" s="4"/>
    </row>
    <row r="79" ht="22" customHeight="1" spans="1:11">
      <c r="A79" s="3"/>
      <c r="B79" s="8" t="str">
        <f>'小区室外管网（6）'!C75</f>
        <v>DN300*150同心异径管</v>
      </c>
      <c r="C79" s="4"/>
      <c r="D79" s="51">
        <f t="shared" si="11"/>
        <v>0.08</v>
      </c>
      <c r="E79" s="4"/>
      <c r="F79" s="4"/>
      <c r="G79" s="48">
        <f t="shared" si="13"/>
        <v>0.08</v>
      </c>
      <c r="H79" s="48" t="str">
        <f>'小区室外管网（6）'!D75</f>
        <v>个</v>
      </c>
      <c r="I79" s="65" t="str">
        <f>'小区室外管网（6）'!E75</f>
        <v>1</v>
      </c>
      <c r="J79" s="69">
        <f>J$18</f>
        <v>800</v>
      </c>
      <c r="K79" s="4"/>
    </row>
    <row r="80" ht="22" customHeight="1" spans="1:11">
      <c r="A80" s="3"/>
      <c r="B80" s="8" t="str">
        <f>'小区室外管网（6）'!C76</f>
        <v>DN150*100同心异径管</v>
      </c>
      <c r="C80" s="4"/>
      <c r="D80" s="51">
        <f t="shared" si="11"/>
        <v>0.24</v>
      </c>
      <c r="E80" s="4"/>
      <c r="F80" s="4"/>
      <c r="G80" s="48">
        <f t="shared" si="13"/>
        <v>0.24</v>
      </c>
      <c r="H80" s="48" t="str">
        <f>'小区室外管网（6）'!D76</f>
        <v>个</v>
      </c>
      <c r="I80" s="65" t="str">
        <f>'小区室外管网（6）'!E76</f>
        <v>4</v>
      </c>
      <c r="J80" s="69">
        <f>J$41</f>
        <v>600</v>
      </c>
      <c r="K80" s="4"/>
    </row>
    <row r="81" ht="22" customHeight="1" spans="1:11">
      <c r="A81" s="3"/>
      <c r="B81" s="8" t="str">
        <f>'小区室外管网（6）'!C77</f>
        <v>De315单盘短管</v>
      </c>
      <c r="C81" s="4"/>
      <c r="D81" s="51">
        <f t="shared" si="11"/>
        <v>0.08</v>
      </c>
      <c r="E81" s="4"/>
      <c r="F81" s="4"/>
      <c r="G81" s="48">
        <f t="shared" si="13"/>
        <v>0.08</v>
      </c>
      <c r="H81" s="48" t="str">
        <f>'小区室外管网（6）'!D77</f>
        <v>个</v>
      </c>
      <c r="I81" s="65" t="str">
        <f>'小区室外管网（6）'!E77</f>
        <v>1</v>
      </c>
      <c r="J81" s="69">
        <f>J$18</f>
        <v>800</v>
      </c>
      <c r="K81" s="4"/>
    </row>
    <row r="82" ht="22" customHeight="1" spans="1:11">
      <c r="A82" s="3"/>
      <c r="B82" s="8" t="str">
        <f>'小区室外管网（6）'!C78</f>
        <v>DN150单盘短管</v>
      </c>
      <c r="C82" s="4"/>
      <c r="D82" s="51">
        <f t="shared" si="11"/>
        <v>2.94</v>
      </c>
      <c r="E82" s="4"/>
      <c r="F82" s="4"/>
      <c r="G82" s="48">
        <f t="shared" si="13"/>
        <v>2.94</v>
      </c>
      <c r="H82" s="48" t="str">
        <f>'小区室外管网（6）'!D78</f>
        <v>个</v>
      </c>
      <c r="I82" s="65" t="str">
        <f>'小区室外管网（6）'!E78</f>
        <v>49</v>
      </c>
      <c r="J82" s="69">
        <f>J$41</f>
        <v>600</v>
      </c>
      <c r="K82" s="4"/>
    </row>
    <row r="83" ht="22" customHeight="1" spans="1:11">
      <c r="A83" s="3"/>
      <c r="B83" s="8" t="str">
        <f>'小区室外管网（6）'!C79</f>
        <v>DN100单盘短管</v>
      </c>
      <c r="C83" s="4"/>
      <c r="D83" s="51">
        <f t="shared" si="11"/>
        <v>3.2</v>
      </c>
      <c r="E83" s="4"/>
      <c r="F83" s="4"/>
      <c r="G83" s="48">
        <f t="shared" si="13"/>
        <v>3.2</v>
      </c>
      <c r="H83" s="48" t="str">
        <f>'小区室外管网（6）'!D79</f>
        <v>个</v>
      </c>
      <c r="I83" s="65" t="str">
        <f>'小区室外管网（6）'!E79</f>
        <v>64</v>
      </c>
      <c r="J83" s="69">
        <f>J$19</f>
        <v>500</v>
      </c>
      <c r="K83" s="4"/>
    </row>
    <row r="84" ht="22" customHeight="1" spans="1:11">
      <c r="A84" s="3"/>
      <c r="B84" s="8" t="str">
        <f>'小区室外管网（6）'!C80</f>
        <v>破坏并恢复混凝土路面</v>
      </c>
      <c r="C84" s="51">
        <f>J84*I84/10000</f>
        <v>239.4</v>
      </c>
      <c r="D84" s="4"/>
      <c r="E84" s="4"/>
      <c r="F84" s="4"/>
      <c r="G84" s="48">
        <f t="shared" si="13"/>
        <v>239.4</v>
      </c>
      <c r="H84" s="48" t="str">
        <f>'小区室外管网（6）'!D80</f>
        <v>平米</v>
      </c>
      <c r="I84" s="65" t="str">
        <f>'小区室外管网（6）'!E80</f>
        <v>7980</v>
      </c>
      <c r="J84" s="69">
        <f t="shared" ref="J84:J88" si="16">J55</f>
        <v>300</v>
      </c>
      <c r="K84" s="4"/>
    </row>
    <row r="85" ht="22" customHeight="1" spans="1:11">
      <c r="A85" s="73" t="str">
        <f>'小区室外管网（6）'!M7</f>
        <v>4</v>
      </c>
      <c r="B85" s="74" t="str">
        <f>'小区室外管网（6）'!N7</f>
        <v>新利小区</v>
      </c>
      <c r="C85" s="73">
        <f t="shared" ref="C85:F85" si="17">SUM(C86:C120)</f>
        <v>375.3</v>
      </c>
      <c r="D85" s="73">
        <f t="shared" si="17"/>
        <v>490.717</v>
      </c>
      <c r="E85" s="73">
        <f t="shared" si="17"/>
        <v>0</v>
      </c>
      <c r="F85" s="73">
        <f t="shared" si="17"/>
        <v>0</v>
      </c>
      <c r="G85" s="75">
        <f t="shared" si="13"/>
        <v>866.017</v>
      </c>
      <c r="H85" s="75"/>
      <c r="I85" s="81"/>
      <c r="J85" s="82"/>
      <c r="K85" s="78"/>
    </row>
    <row r="86" ht="22" customHeight="1" spans="1:11">
      <c r="A86" s="76"/>
      <c r="B86" s="77" t="str">
        <f>'小区室外管网（6）'!C81</f>
        <v>DN50钢塑复合给水管</v>
      </c>
      <c r="C86" s="78"/>
      <c r="D86" s="79">
        <f t="shared" ref="D86:D119" si="18">J86*I86/10000</f>
        <v>40.5</v>
      </c>
      <c r="E86" s="78"/>
      <c r="F86" s="78"/>
      <c r="G86" s="80">
        <f t="shared" si="13"/>
        <v>40.5</v>
      </c>
      <c r="H86" s="80" t="str">
        <f>'小区室外管网（6）'!D81</f>
        <v>米</v>
      </c>
      <c r="I86" s="83" t="str">
        <f>'小区室外管网（6）'!E81</f>
        <v>900</v>
      </c>
      <c r="J86" s="84">
        <f t="shared" si="16"/>
        <v>450</v>
      </c>
      <c r="K86" s="78"/>
    </row>
    <row r="87" ht="22" customHeight="1" spans="1:11">
      <c r="A87" s="76"/>
      <c r="B87" s="77" t="str">
        <f>'小区室外管网（6）'!C82</f>
        <v>DN100球墨铸铁给水管</v>
      </c>
      <c r="C87" s="78"/>
      <c r="D87" s="79">
        <f t="shared" si="18"/>
        <v>262.07</v>
      </c>
      <c r="E87" s="78"/>
      <c r="F87" s="78"/>
      <c r="G87" s="80">
        <f t="shared" si="13"/>
        <v>262.07</v>
      </c>
      <c r="H87" s="80" t="str">
        <f>'小区室外管网（6）'!D82</f>
        <v>米</v>
      </c>
      <c r="I87" s="83" t="str">
        <f>'小区室外管网（6）'!E82</f>
        <v>3590</v>
      </c>
      <c r="J87" s="84">
        <f t="shared" si="16"/>
        <v>730</v>
      </c>
      <c r="K87" s="78"/>
    </row>
    <row r="88" ht="22" customHeight="1" spans="1:11">
      <c r="A88" s="76"/>
      <c r="B88" s="77" t="str">
        <f>'小区室外管网（6）'!C83</f>
        <v>DN150球墨铸铁给水管</v>
      </c>
      <c r="C88" s="78"/>
      <c r="D88" s="79">
        <f t="shared" si="18"/>
        <v>119.437</v>
      </c>
      <c r="E88" s="78"/>
      <c r="F88" s="78"/>
      <c r="G88" s="80">
        <f t="shared" si="13"/>
        <v>119.437</v>
      </c>
      <c r="H88" s="80" t="str">
        <f>'小区室外管网（6）'!D83</f>
        <v>米</v>
      </c>
      <c r="I88" s="83" t="str">
        <f>'小区室外管网（6）'!E83</f>
        <v>1439</v>
      </c>
      <c r="J88" s="84">
        <f t="shared" si="16"/>
        <v>830</v>
      </c>
      <c r="K88" s="78"/>
    </row>
    <row r="89" ht="22" customHeight="1" spans="1:11">
      <c r="A89" s="76"/>
      <c r="B89" s="77" t="str">
        <f>'小区室外管网（6）'!C84</f>
        <v>2150*1100矩形钢混水表井</v>
      </c>
      <c r="C89" s="78"/>
      <c r="D89" s="79">
        <f t="shared" si="18"/>
        <v>2.4</v>
      </c>
      <c r="E89" s="78"/>
      <c r="F89" s="78"/>
      <c r="G89" s="80">
        <f t="shared" si="13"/>
        <v>2.4</v>
      </c>
      <c r="H89" s="80" t="str">
        <f>'小区室外管网（6）'!D84</f>
        <v>座</v>
      </c>
      <c r="I89" s="83" t="str">
        <f>'小区室外管网（6）'!E84</f>
        <v>2</v>
      </c>
      <c r="J89" s="84">
        <f>J$8</f>
        <v>12000</v>
      </c>
      <c r="K89" s="78"/>
    </row>
    <row r="90" ht="22" customHeight="1" spans="1:11">
      <c r="A90" s="76"/>
      <c r="B90" s="77" t="str">
        <f>'小区室外管网（6）'!C85</f>
        <v>1400*1400矩形钢混阀门井</v>
      </c>
      <c r="C90" s="78"/>
      <c r="D90" s="79">
        <f t="shared" si="18"/>
        <v>22.95</v>
      </c>
      <c r="E90" s="78"/>
      <c r="F90" s="78"/>
      <c r="G90" s="80">
        <f t="shared" si="13"/>
        <v>22.95</v>
      </c>
      <c r="H90" s="80" t="str">
        <f>'小区室外管网（6）'!D85</f>
        <v>座</v>
      </c>
      <c r="I90" s="83" t="str">
        <f>'小区室外管网（6）'!E85</f>
        <v>51</v>
      </c>
      <c r="J90" s="84">
        <f t="shared" ref="J90:J92" si="19">J62</f>
        <v>4500</v>
      </c>
      <c r="K90" s="78"/>
    </row>
    <row r="91" ht="22" customHeight="1" spans="1:11">
      <c r="A91" s="76"/>
      <c r="B91" s="77" t="str">
        <f>'小区室外管网（6）'!C86</f>
        <v>1400*1400矩形钢混消火栓井</v>
      </c>
      <c r="C91" s="78"/>
      <c r="D91" s="79">
        <f t="shared" si="18"/>
        <v>2.7</v>
      </c>
      <c r="E91" s="78"/>
      <c r="F91" s="78"/>
      <c r="G91" s="80">
        <f t="shared" si="13"/>
        <v>2.7</v>
      </c>
      <c r="H91" s="80" t="str">
        <f>'小区室外管网（6）'!D86</f>
        <v>座</v>
      </c>
      <c r="I91" s="83" t="str">
        <f>'小区室外管网（6）'!E86</f>
        <v>6</v>
      </c>
      <c r="J91" s="84">
        <f t="shared" si="19"/>
        <v>4500</v>
      </c>
      <c r="K91" s="78"/>
    </row>
    <row r="92" ht="22" customHeight="1" spans="1:11">
      <c r="A92" s="76"/>
      <c r="B92" s="77" t="str">
        <f>'小区室外管网（6）'!C87</f>
        <v>SA100/65地下式消火栓</v>
      </c>
      <c r="C92" s="78"/>
      <c r="D92" s="79">
        <f t="shared" si="18"/>
        <v>0.6</v>
      </c>
      <c r="E92" s="78"/>
      <c r="F92" s="78"/>
      <c r="G92" s="80">
        <f t="shared" si="13"/>
        <v>0.6</v>
      </c>
      <c r="H92" s="80" t="str">
        <f>'小区室外管网（6）'!D87</f>
        <v>个</v>
      </c>
      <c r="I92" s="83" t="str">
        <f>'小区室外管网（6）'!E87</f>
        <v>6</v>
      </c>
      <c r="J92" s="84">
        <f t="shared" si="19"/>
        <v>1000</v>
      </c>
      <c r="K92" s="78"/>
    </row>
    <row r="93" ht="22" customHeight="1" spans="1:11">
      <c r="A93" s="76"/>
      <c r="B93" s="77" t="str">
        <f>'小区室外管网（6）'!C88</f>
        <v>DN100暗杆楔式闸阀</v>
      </c>
      <c r="C93" s="78"/>
      <c r="D93" s="79">
        <f t="shared" si="18"/>
        <v>0.6</v>
      </c>
      <c r="E93" s="78"/>
      <c r="F93" s="78"/>
      <c r="G93" s="80">
        <f t="shared" si="13"/>
        <v>0.6</v>
      </c>
      <c r="H93" s="80" t="str">
        <f>'小区室外管网（6）'!D88</f>
        <v>个</v>
      </c>
      <c r="I93" s="83" t="str">
        <f>'小区室外管网（6）'!E88</f>
        <v>6</v>
      </c>
      <c r="J93" s="84">
        <f>J$13</f>
        <v>1000</v>
      </c>
      <c r="K93" s="78"/>
    </row>
    <row r="94" ht="22" customHeight="1" spans="1:11">
      <c r="A94" s="76"/>
      <c r="B94" s="77" t="str">
        <f>'小区室外管网（6）'!C89</f>
        <v>DN150智能远传式水表</v>
      </c>
      <c r="C94" s="78"/>
      <c r="D94" s="79">
        <f t="shared" si="18"/>
        <v>0.64</v>
      </c>
      <c r="E94" s="78"/>
      <c r="F94" s="78"/>
      <c r="G94" s="80">
        <f t="shared" si="13"/>
        <v>0.64</v>
      </c>
      <c r="H94" s="80" t="str">
        <f>'小区室外管网（6）'!D89</f>
        <v>块</v>
      </c>
      <c r="I94" s="83" t="str">
        <f>'小区室外管网（6）'!E89</f>
        <v>2</v>
      </c>
      <c r="J94" s="84">
        <f>J66</f>
        <v>3200</v>
      </c>
      <c r="K94" s="78"/>
    </row>
    <row r="95" ht="22" customHeight="1" spans="1:11">
      <c r="A95" s="76"/>
      <c r="B95" s="77" t="str">
        <f>'小区室外管网（6）'!C90</f>
        <v>DN200伸缩蝶阀</v>
      </c>
      <c r="C95" s="78"/>
      <c r="D95" s="79">
        <f t="shared" si="18"/>
        <v>0.6</v>
      </c>
      <c r="E95" s="78"/>
      <c r="F95" s="78"/>
      <c r="G95" s="80">
        <f t="shared" si="13"/>
        <v>0.6</v>
      </c>
      <c r="H95" s="80" t="str">
        <f>'小区室外管网（6）'!D90</f>
        <v>个</v>
      </c>
      <c r="I95" s="83" t="str">
        <f>'小区室外管网（6）'!E90</f>
        <v>3</v>
      </c>
      <c r="J95" s="84">
        <f>J$37</f>
        <v>2000</v>
      </c>
      <c r="K95" s="78"/>
    </row>
    <row r="96" ht="22" customHeight="1" spans="1:11">
      <c r="A96" s="76"/>
      <c r="B96" s="77" t="str">
        <f>'小区室外管网（6）'!C91</f>
        <v>DN150伸缩蝶阀</v>
      </c>
      <c r="C96" s="78"/>
      <c r="D96" s="79">
        <f t="shared" si="18"/>
        <v>0.9</v>
      </c>
      <c r="E96" s="78"/>
      <c r="F96" s="78"/>
      <c r="G96" s="80">
        <f t="shared" si="13"/>
        <v>0.9</v>
      </c>
      <c r="H96" s="80" t="str">
        <f>'小区室外管网（6）'!D91</f>
        <v>个</v>
      </c>
      <c r="I96" s="83" t="str">
        <f>'小区室外管网（6）'!E91</f>
        <v>6</v>
      </c>
      <c r="J96" s="84">
        <f>J68</f>
        <v>1500</v>
      </c>
      <c r="K96" s="78"/>
    </row>
    <row r="97" ht="22" customHeight="1" spans="1:11">
      <c r="A97" s="76"/>
      <c r="B97" s="77" t="str">
        <f>'小区室外管网（6）'!C92</f>
        <v>DN100伸缩蝶阀</v>
      </c>
      <c r="C97" s="78"/>
      <c r="D97" s="79">
        <f t="shared" si="18"/>
        <v>3.24</v>
      </c>
      <c r="E97" s="78"/>
      <c r="F97" s="78"/>
      <c r="G97" s="80">
        <f t="shared" si="13"/>
        <v>3.24</v>
      </c>
      <c r="H97" s="80" t="str">
        <f>'小区室外管网（6）'!D92</f>
        <v>个</v>
      </c>
      <c r="I97" s="83" t="str">
        <f>'小区室外管网（6）'!E92</f>
        <v>54</v>
      </c>
      <c r="J97" s="84">
        <f>$J74</f>
        <v>600</v>
      </c>
      <c r="K97" s="78"/>
    </row>
    <row r="98" ht="22" customHeight="1" spans="1:11">
      <c r="A98" s="76"/>
      <c r="B98" s="77" t="str">
        <f>'小区室外管网（6）'!C93</f>
        <v>DN150止回阀</v>
      </c>
      <c r="C98" s="78"/>
      <c r="D98" s="79">
        <f t="shared" si="18"/>
        <v>0.3</v>
      </c>
      <c r="E98" s="78"/>
      <c r="F98" s="78"/>
      <c r="G98" s="80">
        <f t="shared" si="13"/>
        <v>0.3</v>
      </c>
      <c r="H98" s="80" t="str">
        <f>'小区室外管网（6）'!D93</f>
        <v>个</v>
      </c>
      <c r="I98" s="83" t="str">
        <f>'小区室外管网（6）'!E93</f>
        <v>2</v>
      </c>
      <c r="J98" s="84">
        <f>J$40</f>
        <v>1500</v>
      </c>
      <c r="K98" s="78"/>
    </row>
    <row r="99" ht="22" customHeight="1" spans="1:11">
      <c r="A99" s="76"/>
      <c r="B99" s="77" t="str">
        <f>'小区室外管网（6）'!C94</f>
        <v>DN150*100四盘四通</v>
      </c>
      <c r="C99" s="78"/>
      <c r="D99" s="79">
        <f t="shared" si="18"/>
        <v>0.48</v>
      </c>
      <c r="E99" s="78"/>
      <c r="F99" s="78"/>
      <c r="G99" s="80">
        <f t="shared" si="13"/>
        <v>0.48</v>
      </c>
      <c r="H99" s="80" t="str">
        <f>'小区室外管网（6）'!D94</f>
        <v>个</v>
      </c>
      <c r="I99" s="83" t="str">
        <f>'小区室外管网（6）'!E94</f>
        <v>8</v>
      </c>
      <c r="J99" s="84">
        <f t="shared" ref="J99:J102" si="20">J$41</f>
        <v>600</v>
      </c>
      <c r="K99" s="78"/>
    </row>
    <row r="100" ht="22" customHeight="1" spans="1:11">
      <c r="A100" s="76"/>
      <c r="B100" s="77" t="str">
        <f>'小区室外管网（6）'!C95</f>
        <v>DN200*200四盘四通</v>
      </c>
      <c r="C100" s="78"/>
      <c r="D100" s="79">
        <f t="shared" si="18"/>
        <v>0.07</v>
      </c>
      <c r="E100" s="78"/>
      <c r="F100" s="78"/>
      <c r="G100" s="80">
        <f t="shared" si="13"/>
        <v>0.07</v>
      </c>
      <c r="H100" s="80" t="str">
        <f>'小区室外管网（6）'!D95</f>
        <v>个</v>
      </c>
      <c r="I100" s="83" t="str">
        <f>'小区室外管网（6）'!E95</f>
        <v>1</v>
      </c>
      <c r="J100" s="84">
        <f>J42</f>
        <v>700</v>
      </c>
      <c r="K100" s="78"/>
    </row>
    <row r="101" ht="22" customHeight="1" spans="1:11">
      <c r="A101" s="76"/>
      <c r="B101" s="77" t="str">
        <f>'小区室外管网（6）'!C96</f>
        <v>DN150*150三盘三通</v>
      </c>
      <c r="C101" s="78"/>
      <c r="D101" s="79">
        <f t="shared" si="18"/>
        <v>0.54</v>
      </c>
      <c r="E101" s="78"/>
      <c r="F101" s="78"/>
      <c r="G101" s="80">
        <f t="shared" si="13"/>
        <v>0.54</v>
      </c>
      <c r="H101" s="80" t="str">
        <f>'小区室外管网（6）'!D96</f>
        <v>个</v>
      </c>
      <c r="I101" s="83" t="str">
        <f>'小区室外管网（6）'!E96</f>
        <v>9</v>
      </c>
      <c r="J101" s="84">
        <f t="shared" si="20"/>
        <v>600</v>
      </c>
      <c r="K101" s="78"/>
    </row>
    <row r="102" ht="22" customHeight="1" spans="1:11">
      <c r="A102" s="76"/>
      <c r="B102" s="77" t="str">
        <f>'小区室外管网（6）'!C97</f>
        <v>DN150*100三盘三通</v>
      </c>
      <c r="C102" s="78"/>
      <c r="D102" s="79">
        <f t="shared" si="18"/>
        <v>1.32</v>
      </c>
      <c r="E102" s="78"/>
      <c r="F102" s="78"/>
      <c r="G102" s="80">
        <f t="shared" si="13"/>
        <v>1.32</v>
      </c>
      <c r="H102" s="80" t="str">
        <f>'小区室外管网（6）'!D97</f>
        <v>个</v>
      </c>
      <c r="I102" s="83" t="str">
        <f>'小区室外管网（6）'!E97</f>
        <v>22</v>
      </c>
      <c r="J102" s="84">
        <f t="shared" si="20"/>
        <v>600</v>
      </c>
      <c r="K102" s="78"/>
    </row>
    <row r="103" ht="22" customHeight="1" spans="1:11">
      <c r="A103" s="76"/>
      <c r="B103" s="77" t="str">
        <f>'小区室外管网（6）'!C98</f>
        <v>DN100*50三盘三通</v>
      </c>
      <c r="C103" s="78"/>
      <c r="D103" s="79">
        <f t="shared" si="18"/>
        <v>0.1</v>
      </c>
      <c r="E103" s="78"/>
      <c r="F103" s="78"/>
      <c r="G103" s="80">
        <f t="shared" si="13"/>
        <v>0.1</v>
      </c>
      <c r="H103" s="80" t="str">
        <f>'小区室外管网（6）'!D98</f>
        <v>个</v>
      </c>
      <c r="I103" s="83" t="str">
        <f>'小区室外管网（6）'!E98</f>
        <v>2</v>
      </c>
      <c r="J103" s="84">
        <f t="shared" ref="J103:J107" si="21">J$19</f>
        <v>500</v>
      </c>
      <c r="K103" s="78"/>
    </row>
    <row r="104" ht="22" customHeight="1" spans="1:11">
      <c r="A104" s="76"/>
      <c r="B104" s="77" t="str">
        <f>'小区室外管网（6）'!C99</f>
        <v>DN50*50三盘三通</v>
      </c>
      <c r="C104" s="78"/>
      <c r="D104" s="79">
        <f t="shared" si="18"/>
        <v>0.04</v>
      </c>
      <c r="E104" s="78"/>
      <c r="F104" s="78"/>
      <c r="G104" s="80">
        <f t="shared" si="13"/>
        <v>0.04</v>
      </c>
      <c r="H104" s="80" t="str">
        <f>'小区室外管网（6）'!D99</f>
        <v>个</v>
      </c>
      <c r="I104" s="83" t="str">
        <f>'小区室外管网（6）'!E99</f>
        <v>4</v>
      </c>
      <c r="J104" s="84">
        <f>估算单价计算表!J42</f>
        <v>100</v>
      </c>
      <c r="K104" s="78"/>
    </row>
    <row r="105" ht="22" customHeight="1" spans="1:11">
      <c r="A105" s="76"/>
      <c r="B105" s="77" t="str">
        <f>'小区室外管网（6）'!C100</f>
        <v>DN150*100消火栓三通</v>
      </c>
      <c r="C105" s="78"/>
      <c r="D105" s="79">
        <f t="shared" si="18"/>
        <v>0.24</v>
      </c>
      <c r="E105" s="78"/>
      <c r="F105" s="78"/>
      <c r="G105" s="80">
        <f t="shared" si="13"/>
        <v>0.24</v>
      </c>
      <c r="H105" s="80" t="str">
        <f>'小区室外管网（6）'!D100</f>
        <v>个</v>
      </c>
      <c r="I105" s="83" t="str">
        <f>'小区室外管网（6）'!E100</f>
        <v>4</v>
      </c>
      <c r="J105" s="84">
        <f>J$41</f>
        <v>600</v>
      </c>
      <c r="K105" s="78"/>
    </row>
    <row r="106" ht="22" customHeight="1" spans="1:11">
      <c r="A106" s="76"/>
      <c r="B106" s="77" t="str">
        <f>'小区室外管网（6）'!C101</f>
        <v>DN100*100消火栓三通</v>
      </c>
      <c r="C106" s="78"/>
      <c r="D106" s="79">
        <f t="shared" si="18"/>
        <v>0.1</v>
      </c>
      <c r="E106" s="78"/>
      <c r="F106" s="78"/>
      <c r="G106" s="80">
        <f t="shared" si="13"/>
        <v>0.1</v>
      </c>
      <c r="H106" s="80" t="str">
        <f>'小区室外管网（6）'!D101</f>
        <v>个</v>
      </c>
      <c r="I106" s="83" t="str">
        <f>'小区室外管网（6）'!E101</f>
        <v>2</v>
      </c>
      <c r="J106" s="84">
        <f t="shared" si="21"/>
        <v>500</v>
      </c>
      <c r="K106" s="78"/>
    </row>
    <row r="107" ht="22" customHeight="1" spans="1:11">
      <c r="A107" s="76"/>
      <c r="B107" s="77" t="str">
        <f>'小区室外管网（6）'!C102</f>
        <v>DN100*63三通</v>
      </c>
      <c r="C107" s="78"/>
      <c r="D107" s="79">
        <f t="shared" si="18"/>
        <v>13.2</v>
      </c>
      <c r="E107" s="78"/>
      <c r="F107" s="78"/>
      <c r="G107" s="80">
        <f t="shared" si="13"/>
        <v>13.2</v>
      </c>
      <c r="H107" s="80" t="str">
        <f>'小区室外管网（6）'!D102</f>
        <v>个</v>
      </c>
      <c r="I107" s="83" t="str">
        <f>'小区室外管网（6）'!E102</f>
        <v>264</v>
      </c>
      <c r="J107" s="84">
        <f t="shared" si="21"/>
        <v>500</v>
      </c>
      <c r="K107" s="78"/>
    </row>
    <row r="108" ht="22" customHeight="1" spans="1:11">
      <c r="A108" s="76"/>
      <c r="B108" s="77" t="str">
        <f>'小区室外管网（6）'!C103</f>
        <v>DN15090*弯头</v>
      </c>
      <c r="C108" s="78"/>
      <c r="D108" s="79">
        <f t="shared" si="18"/>
        <v>0.3</v>
      </c>
      <c r="E108" s="78"/>
      <c r="F108" s="78"/>
      <c r="G108" s="80">
        <f t="shared" si="13"/>
        <v>0.3</v>
      </c>
      <c r="H108" s="80" t="str">
        <f>'小区室外管网（6）'!D103</f>
        <v>个</v>
      </c>
      <c r="I108" s="83" t="str">
        <f>'小区室外管网（6）'!E103</f>
        <v>6</v>
      </c>
      <c r="J108" s="84">
        <f>J$48</f>
        <v>500</v>
      </c>
      <c r="K108" s="78"/>
    </row>
    <row r="109" ht="22" customHeight="1" spans="1:11">
      <c r="A109" s="76"/>
      <c r="B109" s="77" t="str">
        <f>'小区室外管网（6）'!C104</f>
        <v>DN15045°弯头</v>
      </c>
      <c r="C109" s="78"/>
      <c r="D109" s="79">
        <f t="shared" si="18"/>
        <v>0.1</v>
      </c>
      <c r="E109" s="78"/>
      <c r="F109" s="78"/>
      <c r="G109" s="80">
        <f t="shared" si="13"/>
        <v>0.1</v>
      </c>
      <c r="H109" s="80" t="str">
        <f>'小区室外管网（6）'!D104</f>
        <v>个</v>
      </c>
      <c r="I109" s="83" t="str">
        <f>'小区室外管网（6）'!E104</f>
        <v>2</v>
      </c>
      <c r="J109" s="84">
        <f>J$48</f>
        <v>500</v>
      </c>
      <c r="K109" s="78"/>
    </row>
    <row r="110" ht="22" customHeight="1" spans="1:11">
      <c r="A110" s="76"/>
      <c r="B110" s="77" t="str">
        <f>'小区室外管网（6）'!C105</f>
        <v>DN10090°弯头</v>
      </c>
      <c r="C110" s="78"/>
      <c r="D110" s="79">
        <f t="shared" si="18"/>
        <v>1.2</v>
      </c>
      <c r="E110" s="78"/>
      <c r="F110" s="78"/>
      <c r="G110" s="80">
        <f t="shared" si="13"/>
        <v>1.2</v>
      </c>
      <c r="H110" s="80" t="str">
        <f>'小区室外管网（6）'!D105</f>
        <v>个</v>
      </c>
      <c r="I110" s="83" t="str">
        <f>'小区室外管网（6）'!E105</f>
        <v>24</v>
      </c>
      <c r="J110" s="84">
        <f t="shared" ref="J110:J115" si="22">J$19</f>
        <v>500</v>
      </c>
      <c r="K110" s="78"/>
    </row>
    <row r="111" ht="22" customHeight="1" spans="1:11">
      <c r="A111" s="76"/>
      <c r="B111" s="77" t="str">
        <f>'小区室外管网（6）'!C106</f>
        <v>DN10045°弯头</v>
      </c>
      <c r="C111" s="78"/>
      <c r="D111" s="79">
        <f t="shared" si="18"/>
        <v>0.1</v>
      </c>
      <c r="E111" s="78"/>
      <c r="F111" s="78"/>
      <c r="G111" s="80">
        <f t="shared" si="13"/>
        <v>0.1</v>
      </c>
      <c r="H111" s="80" t="str">
        <f>'小区室外管网（6）'!D106</f>
        <v>个</v>
      </c>
      <c r="I111" s="83" t="str">
        <f>'小区室外管网（6）'!E106</f>
        <v>2</v>
      </c>
      <c r="J111" s="84">
        <f t="shared" si="22"/>
        <v>500</v>
      </c>
      <c r="K111" s="78"/>
    </row>
    <row r="112" ht="22" customHeight="1" spans="1:11">
      <c r="A112" s="76"/>
      <c r="B112" s="77" t="str">
        <f>'小区室外管网（6）'!C107</f>
        <v>DN5090°弯头</v>
      </c>
      <c r="C112" s="78"/>
      <c r="D112" s="79">
        <f t="shared" si="18"/>
        <v>0.03</v>
      </c>
      <c r="E112" s="78"/>
      <c r="F112" s="78"/>
      <c r="G112" s="80">
        <f t="shared" si="13"/>
        <v>0.03</v>
      </c>
      <c r="H112" s="80" t="str">
        <f>'小区室外管网（6）'!D107</f>
        <v>个</v>
      </c>
      <c r="I112" s="83" t="str">
        <f>'小区室外管网（6）'!E107</f>
        <v>3</v>
      </c>
      <c r="J112" s="84">
        <f>J104</f>
        <v>100</v>
      </c>
      <c r="K112" s="78"/>
    </row>
    <row r="113" ht="22" customHeight="1" spans="1:11">
      <c r="A113" s="76"/>
      <c r="B113" s="77" t="str">
        <f>'小区室外管网（6）'!C108</f>
        <v>DN200*150同心异径管</v>
      </c>
      <c r="C113" s="78"/>
      <c r="D113" s="79">
        <f t="shared" si="18"/>
        <v>0.07</v>
      </c>
      <c r="E113" s="78"/>
      <c r="F113" s="78"/>
      <c r="G113" s="80">
        <f t="shared" si="13"/>
        <v>0.07</v>
      </c>
      <c r="H113" s="80" t="str">
        <f>'小区室外管网（6）'!D108</f>
        <v>个</v>
      </c>
      <c r="I113" s="83" t="str">
        <f>'小区室外管网（6）'!E108</f>
        <v>1</v>
      </c>
      <c r="J113" s="84">
        <f>J100</f>
        <v>700</v>
      </c>
      <c r="K113" s="78"/>
    </row>
    <row r="114" ht="22" customHeight="1" spans="1:11">
      <c r="A114" s="76"/>
      <c r="B114" s="77" t="str">
        <f>'小区室外管网（6）'!C109</f>
        <v>DN150*100同心异径管</v>
      </c>
      <c r="C114" s="78"/>
      <c r="D114" s="79">
        <f t="shared" si="18"/>
        <v>0.6</v>
      </c>
      <c r="E114" s="78"/>
      <c r="F114" s="78"/>
      <c r="G114" s="80">
        <f t="shared" si="13"/>
        <v>0.6</v>
      </c>
      <c r="H114" s="80" t="str">
        <f>'小区室外管网（6）'!D109</f>
        <v>个</v>
      </c>
      <c r="I114" s="83" t="str">
        <f>'小区室外管网（6）'!E109</f>
        <v>10</v>
      </c>
      <c r="J114" s="84">
        <f>J$41</f>
        <v>600</v>
      </c>
      <c r="K114" s="78"/>
    </row>
    <row r="115" ht="22" customHeight="1" spans="1:11">
      <c r="A115" s="76"/>
      <c r="B115" s="77" t="str">
        <f>'小区室外管网（6）'!C110</f>
        <v>DN100*50同心异径管</v>
      </c>
      <c r="C115" s="78"/>
      <c r="D115" s="79">
        <f t="shared" si="18"/>
        <v>0.05</v>
      </c>
      <c r="E115" s="78"/>
      <c r="F115" s="78"/>
      <c r="G115" s="80">
        <f t="shared" si="13"/>
        <v>0.05</v>
      </c>
      <c r="H115" s="80" t="str">
        <f>'小区室外管网（6）'!D110</f>
        <v>个</v>
      </c>
      <c r="I115" s="83" t="str">
        <f>'小区室外管网（6）'!E110</f>
        <v>1</v>
      </c>
      <c r="J115" s="84">
        <f t="shared" si="22"/>
        <v>500</v>
      </c>
      <c r="K115" s="78"/>
    </row>
    <row r="116" ht="22" customHeight="1" spans="1:11">
      <c r="A116" s="76"/>
      <c r="B116" s="77" t="str">
        <f>'小区室外管网（6）'!C111</f>
        <v>De225单盘短管</v>
      </c>
      <c r="C116" s="78"/>
      <c r="D116" s="79">
        <f t="shared" si="18"/>
        <v>0.24</v>
      </c>
      <c r="E116" s="78"/>
      <c r="F116" s="78"/>
      <c r="G116" s="80">
        <f t="shared" si="13"/>
        <v>0.24</v>
      </c>
      <c r="H116" s="80" t="str">
        <f>'小区室外管网（6）'!D111</f>
        <v>个</v>
      </c>
      <c r="I116" s="83" t="str">
        <f>'小区室外管网（6）'!E111</f>
        <v>3</v>
      </c>
      <c r="J116" s="84">
        <f>J$18</f>
        <v>800</v>
      </c>
      <c r="K116" s="78"/>
    </row>
    <row r="117" ht="22" customHeight="1" spans="1:11">
      <c r="A117" s="76"/>
      <c r="B117" s="77" t="str">
        <f>'小区室外管网（6）'!C112</f>
        <v>DN150单盘短管</v>
      </c>
      <c r="C117" s="78"/>
      <c r="D117" s="79">
        <f t="shared" si="18"/>
        <v>6.6</v>
      </c>
      <c r="E117" s="78"/>
      <c r="F117" s="78"/>
      <c r="G117" s="80">
        <f t="shared" si="13"/>
        <v>6.6</v>
      </c>
      <c r="H117" s="80" t="str">
        <f>'小区室外管网（6）'!D112</f>
        <v>个</v>
      </c>
      <c r="I117" s="83" t="str">
        <f>'小区室外管网（6）'!E112</f>
        <v>110</v>
      </c>
      <c r="J117" s="84">
        <f>J$41</f>
        <v>600</v>
      </c>
      <c r="K117" s="78"/>
    </row>
    <row r="118" ht="22" customHeight="1" spans="1:11">
      <c r="A118" s="76"/>
      <c r="B118" s="77" t="str">
        <f>'小区室外管网（6）'!C113</f>
        <v>DN100单盘短管</v>
      </c>
      <c r="C118" s="78"/>
      <c r="D118" s="79">
        <f t="shared" si="18"/>
        <v>8.25</v>
      </c>
      <c r="E118" s="78"/>
      <c r="F118" s="78"/>
      <c r="G118" s="80">
        <f t="shared" si="13"/>
        <v>8.25</v>
      </c>
      <c r="H118" s="80" t="str">
        <f>'小区室外管网（6）'!D113</f>
        <v>个</v>
      </c>
      <c r="I118" s="83" t="str">
        <f>'小区室外管网（6）'!E113</f>
        <v>165</v>
      </c>
      <c r="J118" s="84">
        <f>J$19</f>
        <v>500</v>
      </c>
      <c r="K118" s="78"/>
    </row>
    <row r="119" ht="22" customHeight="1" spans="1:11">
      <c r="A119" s="76"/>
      <c r="B119" s="77" t="str">
        <f>'小区室外管网（6）'!C114</f>
        <v>DN50单盘短管</v>
      </c>
      <c r="C119" s="78"/>
      <c r="D119" s="79">
        <f t="shared" si="18"/>
        <v>0.15</v>
      </c>
      <c r="E119" s="78"/>
      <c r="F119" s="78"/>
      <c r="G119" s="80">
        <f t="shared" si="13"/>
        <v>0.15</v>
      </c>
      <c r="H119" s="80" t="str">
        <f>'小区室外管网（6）'!D114</f>
        <v>个</v>
      </c>
      <c r="I119" s="83" t="str">
        <f>'小区室外管网（6）'!E114</f>
        <v>15</v>
      </c>
      <c r="J119" s="84">
        <f>J112</f>
        <v>100</v>
      </c>
      <c r="K119" s="78"/>
    </row>
    <row r="120" ht="22" customHeight="1" spans="1:11">
      <c r="A120" s="76"/>
      <c r="B120" s="77" t="str">
        <f>'小区室外管网（6）'!C115</f>
        <v>破坏并恢复混凝土路面</v>
      </c>
      <c r="C120" s="79">
        <f>J120*I120/10000</f>
        <v>375.3</v>
      </c>
      <c r="D120" s="78"/>
      <c r="E120" s="78"/>
      <c r="F120" s="78"/>
      <c r="G120" s="80">
        <f t="shared" si="13"/>
        <v>375.3</v>
      </c>
      <c r="H120" s="80" t="str">
        <f>'小区室外管网（6）'!D115</f>
        <v>平米</v>
      </c>
      <c r="I120" s="83" t="str">
        <f>'小区室外管网（6）'!E115</f>
        <v>12510</v>
      </c>
      <c r="J120" s="84">
        <f t="shared" ref="J120:J124" si="23">J84</f>
        <v>300</v>
      </c>
      <c r="K120" s="78"/>
    </row>
    <row r="121" ht="22" customHeight="1" spans="1:11">
      <c r="A121" s="11" t="str">
        <f>'小区室外管网（6）'!M8</f>
        <v>5</v>
      </c>
      <c r="B121" s="56" t="str">
        <f>'小区室外管网（6）'!N8</f>
        <v>星河家园</v>
      </c>
      <c r="C121" s="11">
        <f t="shared" ref="C121:F121" si="24">SUM(C122:C153)</f>
        <v>321.3</v>
      </c>
      <c r="D121" s="11">
        <f t="shared" si="24"/>
        <v>431.185</v>
      </c>
      <c r="E121" s="11">
        <f t="shared" si="24"/>
        <v>0</v>
      </c>
      <c r="F121" s="11">
        <f t="shared" si="24"/>
        <v>0</v>
      </c>
      <c r="G121" s="47">
        <f t="shared" si="13"/>
        <v>752.485</v>
      </c>
      <c r="H121" s="47"/>
      <c r="I121" s="49"/>
      <c r="J121" s="59"/>
      <c r="K121" s="72"/>
    </row>
    <row r="122" ht="22" customHeight="1" spans="1:11">
      <c r="A122" s="3"/>
      <c r="B122" s="8" t="str">
        <f>'小区室外管网（6）'!C116</f>
        <v>DN50钢塑复合给水管</v>
      </c>
      <c r="C122" s="4"/>
      <c r="D122" s="51">
        <f t="shared" ref="D122:D152" si="25">J122*I122/10000</f>
        <v>7.965</v>
      </c>
      <c r="E122" s="4"/>
      <c r="F122" s="4"/>
      <c r="G122" s="48">
        <f t="shared" si="13"/>
        <v>7.965</v>
      </c>
      <c r="H122" s="48" t="str">
        <f>'小区室外管网（6）'!D116</f>
        <v>米</v>
      </c>
      <c r="I122" s="65" t="str">
        <f>'小区室外管网（6）'!E116</f>
        <v>177</v>
      </c>
      <c r="J122" s="69">
        <f t="shared" si="23"/>
        <v>450</v>
      </c>
      <c r="K122" s="4"/>
    </row>
    <row r="123" ht="22" customHeight="1" spans="1:11">
      <c r="A123" s="3"/>
      <c r="B123" s="8" t="str">
        <f>'小区室外管网（6）'!C117</f>
        <v>DN100球墨铸铁给水管</v>
      </c>
      <c r="C123" s="4"/>
      <c r="D123" s="51">
        <f t="shared" si="25"/>
        <v>268.275</v>
      </c>
      <c r="E123" s="4"/>
      <c r="F123" s="4"/>
      <c r="G123" s="48">
        <f t="shared" si="13"/>
        <v>268.275</v>
      </c>
      <c r="H123" s="48" t="str">
        <f>'小区室外管网（6）'!D117</f>
        <v>米</v>
      </c>
      <c r="I123" s="65" t="str">
        <f>'小区室外管网（6）'!E117</f>
        <v>3675</v>
      </c>
      <c r="J123" s="69">
        <f t="shared" si="23"/>
        <v>730</v>
      </c>
      <c r="K123" s="4"/>
    </row>
    <row r="124" ht="22" customHeight="1" spans="1:11">
      <c r="A124" s="3"/>
      <c r="B124" s="8" t="str">
        <f>'小区室外管网（6）'!C118</f>
        <v>DN150球墨铸铁给水管</v>
      </c>
      <c r="C124" s="4"/>
      <c r="D124" s="51">
        <f t="shared" si="25"/>
        <v>95.035</v>
      </c>
      <c r="E124" s="4"/>
      <c r="F124" s="4"/>
      <c r="G124" s="48">
        <f t="shared" si="13"/>
        <v>95.035</v>
      </c>
      <c r="H124" s="48" t="str">
        <f>'小区室外管网（6）'!D118</f>
        <v>米</v>
      </c>
      <c r="I124" s="65" t="str">
        <f>'小区室外管网（6）'!E118</f>
        <v>1145</v>
      </c>
      <c r="J124" s="69">
        <f t="shared" si="23"/>
        <v>830</v>
      </c>
      <c r="K124" s="4"/>
    </row>
    <row r="125" ht="22" customHeight="1" spans="1:11">
      <c r="A125" s="3"/>
      <c r="B125" s="8" t="str">
        <f>'小区室外管网（6）'!C119</f>
        <v>2150*1100矩形钢混水表井</v>
      </c>
      <c r="C125" s="4"/>
      <c r="D125" s="51">
        <f t="shared" si="25"/>
        <v>3.6</v>
      </c>
      <c r="E125" s="4"/>
      <c r="F125" s="4"/>
      <c r="G125" s="48">
        <f t="shared" si="13"/>
        <v>3.6</v>
      </c>
      <c r="H125" s="48" t="str">
        <f>'小区室外管网（6）'!D119</f>
        <v>座</v>
      </c>
      <c r="I125" s="65" t="str">
        <f>'小区室外管网（6）'!E119</f>
        <v>3</v>
      </c>
      <c r="J125" s="69">
        <f>J$8</f>
        <v>12000</v>
      </c>
      <c r="K125" s="4"/>
    </row>
    <row r="126" ht="22" customHeight="1" spans="1:11">
      <c r="A126" s="3"/>
      <c r="B126" s="8" t="str">
        <f>'小区室外管网（6）'!C120</f>
        <v>1800*1800矩形钢混阀门井</v>
      </c>
      <c r="C126" s="4"/>
      <c r="D126" s="51">
        <f t="shared" si="25"/>
        <v>3</v>
      </c>
      <c r="E126" s="4"/>
      <c r="F126" s="4"/>
      <c r="G126" s="48">
        <f t="shared" si="13"/>
        <v>3</v>
      </c>
      <c r="H126" s="48" t="str">
        <f>'小区室外管网（6）'!D120</f>
        <v>座</v>
      </c>
      <c r="I126" s="65" t="str">
        <f>'小区室外管网（6）'!E120</f>
        <v>3</v>
      </c>
      <c r="J126" s="69">
        <f>J31</f>
        <v>10000</v>
      </c>
      <c r="K126" s="4"/>
    </row>
    <row r="127" ht="22" customHeight="1" spans="1:11">
      <c r="A127" s="3"/>
      <c r="B127" s="8" t="str">
        <f>'小区室外管网（6）'!C121</f>
        <v>1400*1400矩形钢混阀门井</v>
      </c>
      <c r="C127" s="4"/>
      <c r="D127" s="51">
        <f t="shared" si="25"/>
        <v>18.9</v>
      </c>
      <c r="E127" s="4"/>
      <c r="F127" s="4"/>
      <c r="G127" s="48">
        <f t="shared" si="13"/>
        <v>18.9</v>
      </c>
      <c r="H127" s="48" t="str">
        <f>'小区室外管网（6）'!D121</f>
        <v>座</v>
      </c>
      <c r="I127" s="65" t="str">
        <f>'小区室外管网（6）'!E121</f>
        <v>42</v>
      </c>
      <c r="J127" s="69">
        <f t="shared" ref="J127:J129" si="26">J90</f>
        <v>4500</v>
      </c>
      <c r="K127" s="4"/>
    </row>
    <row r="128" ht="22" customHeight="1" spans="1:11">
      <c r="A128" s="3"/>
      <c r="B128" s="8" t="str">
        <f>'小区室外管网（6）'!C122</f>
        <v>1400*1400矩形钢混消火栓井</v>
      </c>
      <c r="C128" s="4"/>
      <c r="D128" s="51">
        <f t="shared" si="25"/>
        <v>1.8</v>
      </c>
      <c r="E128" s="4"/>
      <c r="F128" s="4"/>
      <c r="G128" s="48">
        <f t="shared" si="13"/>
        <v>1.8</v>
      </c>
      <c r="H128" s="48" t="str">
        <f>'小区室外管网（6）'!D122</f>
        <v>座</v>
      </c>
      <c r="I128" s="65" t="str">
        <f>'小区室外管网（6）'!E122</f>
        <v>4</v>
      </c>
      <c r="J128" s="69">
        <f t="shared" si="26"/>
        <v>4500</v>
      </c>
      <c r="K128" s="4"/>
    </row>
    <row r="129" ht="22" customHeight="1" spans="1:11">
      <c r="A129" s="3"/>
      <c r="B129" s="8" t="str">
        <f>'小区室外管网（6）'!C123</f>
        <v>SA100/65地下式消火栓</v>
      </c>
      <c r="C129" s="4"/>
      <c r="D129" s="51">
        <f t="shared" si="25"/>
        <v>0.4</v>
      </c>
      <c r="E129" s="4"/>
      <c r="F129" s="4"/>
      <c r="G129" s="48">
        <f t="shared" si="13"/>
        <v>0.4</v>
      </c>
      <c r="H129" s="48" t="str">
        <f>'小区室外管网（6）'!D123</f>
        <v>个</v>
      </c>
      <c r="I129" s="65" t="str">
        <f>'小区室外管网（6）'!E123</f>
        <v>4</v>
      </c>
      <c r="J129" s="69">
        <f t="shared" si="26"/>
        <v>1000</v>
      </c>
      <c r="K129" s="4"/>
    </row>
    <row r="130" ht="22" customHeight="1" spans="1:11">
      <c r="A130" s="3"/>
      <c r="B130" s="8" t="str">
        <f>'小区室外管网（6）'!C124</f>
        <v>DN100暗杆楔式闸阀</v>
      </c>
      <c r="C130" s="4"/>
      <c r="D130" s="51">
        <f t="shared" si="25"/>
        <v>0.4</v>
      </c>
      <c r="E130" s="4"/>
      <c r="F130" s="4"/>
      <c r="G130" s="48">
        <f t="shared" si="13"/>
        <v>0.4</v>
      </c>
      <c r="H130" s="48" t="str">
        <f>'小区室外管网（6）'!D124</f>
        <v>个</v>
      </c>
      <c r="I130" s="65" t="str">
        <f>'小区室外管网（6）'!E124</f>
        <v>4</v>
      </c>
      <c r="J130" s="69">
        <f>J$13</f>
        <v>1000</v>
      </c>
      <c r="K130" s="4"/>
    </row>
    <row r="131" ht="22" customHeight="1" spans="1:11">
      <c r="A131" s="3"/>
      <c r="B131" s="8" t="str">
        <f>'小区室外管网（6）'!C125</f>
        <v>DN150智能远传式水表</v>
      </c>
      <c r="C131" s="4"/>
      <c r="D131" s="51">
        <f t="shared" si="25"/>
        <v>0.96</v>
      </c>
      <c r="E131" s="4"/>
      <c r="F131" s="4"/>
      <c r="G131" s="48">
        <f t="shared" si="13"/>
        <v>0.96</v>
      </c>
      <c r="H131" s="48" t="str">
        <f>'小区室外管网（6）'!D125</f>
        <v>块</v>
      </c>
      <c r="I131" s="65" t="str">
        <f>'小区室外管网（6）'!E125</f>
        <v>3</v>
      </c>
      <c r="J131" s="69">
        <f>J66</f>
        <v>3200</v>
      </c>
      <c r="K131" s="4"/>
    </row>
    <row r="132" ht="22" customHeight="1" spans="1:11">
      <c r="A132" s="3"/>
      <c r="B132" s="8" t="str">
        <f>'小区室外管网（6）'!C126</f>
        <v>DN200伸缩蝶阀</v>
      </c>
      <c r="C132" s="4"/>
      <c r="D132" s="51">
        <f t="shared" si="25"/>
        <v>1</v>
      </c>
      <c r="E132" s="4"/>
      <c r="F132" s="4"/>
      <c r="G132" s="48">
        <f t="shared" ref="G132:G177" si="27">C132+D132+E132+F132</f>
        <v>1</v>
      </c>
      <c r="H132" s="48" t="str">
        <f>'小区室外管网（6）'!D126</f>
        <v>个</v>
      </c>
      <c r="I132" s="65" t="str">
        <f>'小区室外管网（6）'!E126</f>
        <v>5</v>
      </c>
      <c r="J132" s="69">
        <f>J$37</f>
        <v>2000</v>
      </c>
      <c r="K132" s="4"/>
    </row>
    <row r="133" ht="22" customHeight="1" spans="1:11">
      <c r="A133" s="3"/>
      <c r="B133" s="8" t="str">
        <f>'小区室外管网（6）'!C127</f>
        <v>DN150伸缩蝶阀</v>
      </c>
      <c r="C133" s="4"/>
      <c r="D133" s="51">
        <f t="shared" si="25"/>
        <v>1.35</v>
      </c>
      <c r="E133" s="4"/>
      <c r="F133" s="4"/>
      <c r="G133" s="48">
        <f t="shared" si="27"/>
        <v>1.35</v>
      </c>
      <c r="H133" s="48" t="str">
        <f>'小区室外管网（6）'!D127</f>
        <v>个</v>
      </c>
      <c r="I133" s="65" t="str">
        <f>'小区室外管网（6）'!E127</f>
        <v>9</v>
      </c>
      <c r="J133" s="69">
        <f>J96</f>
        <v>1500</v>
      </c>
      <c r="K133" s="4"/>
    </row>
    <row r="134" ht="22" customHeight="1" spans="1:11">
      <c r="A134" s="3"/>
      <c r="B134" s="8" t="str">
        <f>'小区室外管网（6）'!C128</f>
        <v>DN100伸缩蝶阀</v>
      </c>
      <c r="C134" s="4"/>
      <c r="D134" s="51">
        <f t="shared" si="25"/>
        <v>2.25</v>
      </c>
      <c r="E134" s="4"/>
      <c r="F134" s="4"/>
      <c r="G134" s="48">
        <f t="shared" si="27"/>
        <v>2.25</v>
      </c>
      <c r="H134" s="48" t="str">
        <f>'小区室外管网（6）'!D128</f>
        <v>个</v>
      </c>
      <c r="I134" s="65" t="str">
        <f>'小区室外管网（6）'!E128</f>
        <v>45</v>
      </c>
      <c r="J134" s="69">
        <f>$J111</f>
        <v>500</v>
      </c>
      <c r="K134" s="4"/>
    </row>
    <row r="135" ht="22" customHeight="1" spans="1:11">
      <c r="A135" s="3"/>
      <c r="B135" s="8" t="str">
        <f>'小区室外管网（6）'!C129</f>
        <v>DN150止回阀</v>
      </c>
      <c r="C135" s="4"/>
      <c r="D135" s="51">
        <f t="shared" si="25"/>
        <v>0.45</v>
      </c>
      <c r="E135" s="4"/>
      <c r="F135" s="4"/>
      <c r="G135" s="48">
        <f t="shared" si="27"/>
        <v>0.45</v>
      </c>
      <c r="H135" s="48" t="str">
        <f>'小区室外管网（6）'!D129</f>
        <v>个</v>
      </c>
      <c r="I135" s="65" t="str">
        <f>'小区室外管网（6）'!E129</f>
        <v>3</v>
      </c>
      <c r="J135" s="69">
        <f>J$40</f>
        <v>1500</v>
      </c>
      <c r="K135" s="4"/>
    </row>
    <row r="136" ht="22" customHeight="1" spans="1:11">
      <c r="A136" s="3"/>
      <c r="B136" s="8" t="str">
        <f>'小区室外管网（6）'!C130</f>
        <v>DN150*150四盘四通</v>
      </c>
      <c r="C136" s="4"/>
      <c r="D136" s="51">
        <f t="shared" si="25"/>
        <v>0.06</v>
      </c>
      <c r="E136" s="4"/>
      <c r="F136" s="4"/>
      <c r="G136" s="48">
        <f t="shared" si="27"/>
        <v>0.06</v>
      </c>
      <c r="H136" s="48" t="str">
        <f>'小区室外管网（6）'!D130</f>
        <v>个</v>
      </c>
      <c r="I136" s="65" t="str">
        <f>'小区室外管网（6）'!E130</f>
        <v>1</v>
      </c>
      <c r="J136" s="69">
        <f t="shared" ref="J136:J140" si="28">J$41</f>
        <v>600</v>
      </c>
      <c r="K136" s="4"/>
    </row>
    <row r="137" ht="22" customHeight="1" spans="1:11">
      <c r="A137" s="3"/>
      <c r="B137" s="8" t="str">
        <f>'小区室外管网（6）'!C131</f>
        <v>DN200*150三盘三通</v>
      </c>
      <c r="C137" s="4"/>
      <c r="D137" s="51">
        <f t="shared" si="25"/>
        <v>0.07</v>
      </c>
      <c r="E137" s="4"/>
      <c r="F137" s="4"/>
      <c r="G137" s="48">
        <f t="shared" si="27"/>
        <v>0.07</v>
      </c>
      <c r="H137" s="48" t="str">
        <f>'小区室外管网（6）'!D131</f>
        <v>个</v>
      </c>
      <c r="I137" s="65" t="str">
        <f>'小区室外管网（6）'!E131</f>
        <v>1</v>
      </c>
      <c r="J137" s="69">
        <f>J113</f>
        <v>700</v>
      </c>
      <c r="K137" s="4"/>
    </row>
    <row r="138" ht="22" customHeight="1" spans="1:11">
      <c r="A138" s="3"/>
      <c r="B138" s="8" t="str">
        <f>'小区室外管网（6）'!C132</f>
        <v>DN150*150三盘三通</v>
      </c>
      <c r="C138" s="4"/>
      <c r="D138" s="51">
        <f t="shared" si="25"/>
        <v>0.12</v>
      </c>
      <c r="E138" s="4"/>
      <c r="F138" s="4"/>
      <c r="G138" s="48">
        <f t="shared" si="27"/>
        <v>0.12</v>
      </c>
      <c r="H138" s="48" t="str">
        <f>'小区室外管网（6）'!D132</f>
        <v>个</v>
      </c>
      <c r="I138" s="65" t="str">
        <f>'小区室外管网（6）'!E132</f>
        <v>2</v>
      </c>
      <c r="J138" s="69">
        <f t="shared" si="28"/>
        <v>600</v>
      </c>
      <c r="K138" s="4"/>
    </row>
    <row r="139" ht="22" customHeight="1" spans="1:11">
      <c r="A139" s="3"/>
      <c r="B139" s="8" t="str">
        <f>'小区室外管网（6）'!C133</f>
        <v>DN150*100三盘三通</v>
      </c>
      <c r="C139" s="4"/>
      <c r="D139" s="51">
        <f t="shared" si="25"/>
        <v>2.16</v>
      </c>
      <c r="E139" s="4"/>
      <c r="F139" s="4"/>
      <c r="G139" s="48">
        <f t="shared" si="27"/>
        <v>2.16</v>
      </c>
      <c r="H139" s="48" t="str">
        <f>'小区室外管网（6）'!D133</f>
        <v>个</v>
      </c>
      <c r="I139" s="65" t="str">
        <f>'小区室外管网（6）'!E133</f>
        <v>36</v>
      </c>
      <c r="J139" s="69">
        <f t="shared" si="28"/>
        <v>600</v>
      </c>
      <c r="K139" s="4"/>
    </row>
    <row r="140" ht="22" customHeight="1" spans="1:11">
      <c r="A140" s="3"/>
      <c r="B140" s="8" t="str">
        <f>'小区室外管网（6）'!C134</f>
        <v>DN150*100消火栓三通</v>
      </c>
      <c r="C140" s="4"/>
      <c r="D140" s="51">
        <f t="shared" si="25"/>
        <v>0.24</v>
      </c>
      <c r="E140" s="4"/>
      <c r="F140" s="4"/>
      <c r="G140" s="48">
        <f t="shared" si="27"/>
        <v>0.24</v>
      </c>
      <c r="H140" s="48" t="str">
        <f>'小区室外管网（6）'!D134</f>
        <v>个</v>
      </c>
      <c r="I140" s="65" t="str">
        <f>'小区室外管网（6）'!E134</f>
        <v>4</v>
      </c>
      <c r="J140" s="69">
        <f t="shared" si="28"/>
        <v>600</v>
      </c>
      <c r="K140" s="4"/>
    </row>
    <row r="141" ht="22" customHeight="1" spans="1:11">
      <c r="A141" s="3"/>
      <c r="B141" s="8" t="str">
        <f>'小区室外管网（6）'!C135</f>
        <v>DN100*63三通</v>
      </c>
      <c r="C141" s="4"/>
      <c r="D141" s="51">
        <f t="shared" si="25"/>
        <v>8.1</v>
      </c>
      <c r="E141" s="4"/>
      <c r="F141" s="4"/>
      <c r="G141" s="48">
        <f t="shared" si="27"/>
        <v>8.1</v>
      </c>
      <c r="H141" s="48" t="str">
        <f>'小区室外管网（6）'!D135</f>
        <v>个</v>
      </c>
      <c r="I141" s="65" t="str">
        <f>'小区室外管网（6）'!E135</f>
        <v>162</v>
      </c>
      <c r="J141" s="69">
        <f t="shared" ref="J141:J146" si="29">J$19</f>
        <v>500</v>
      </c>
      <c r="K141" s="4"/>
    </row>
    <row r="142" ht="22" customHeight="1" spans="1:11">
      <c r="A142" s="3"/>
      <c r="B142" s="8" t="str">
        <f>'小区室外管网（6）'!C136</f>
        <v>DN15090*弯头</v>
      </c>
      <c r="C142" s="4"/>
      <c r="D142" s="51">
        <f t="shared" si="25"/>
        <v>0.15</v>
      </c>
      <c r="E142" s="4"/>
      <c r="F142" s="4"/>
      <c r="G142" s="48">
        <f t="shared" si="27"/>
        <v>0.15</v>
      </c>
      <c r="H142" s="48" t="str">
        <f>'小区室外管网（6）'!D136</f>
        <v>个</v>
      </c>
      <c r="I142" s="65" t="str">
        <f>'小区室外管网（6）'!E136</f>
        <v>3</v>
      </c>
      <c r="J142" s="69">
        <f t="shared" ref="J142:J144" si="30">J$48</f>
        <v>500</v>
      </c>
      <c r="K142" s="4"/>
    </row>
    <row r="143" ht="22" customHeight="1" spans="1:11">
      <c r="A143" s="3"/>
      <c r="B143" s="8" t="str">
        <f>'小区室外管网（6）'!C137</f>
        <v>DN15045*弯头</v>
      </c>
      <c r="C143" s="4"/>
      <c r="D143" s="51">
        <f t="shared" si="25"/>
        <v>0.05</v>
      </c>
      <c r="E143" s="4"/>
      <c r="F143" s="4"/>
      <c r="G143" s="48">
        <f t="shared" si="27"/>
        <v>0.05</v>
      </c>
      <c r="H143" s="48" t="str">
        <f>'小区室外管网（6）'!D137</f>
        <v>个</v>
      </c>
      <c r="I143" s="65" t="str">
        <f>'小区室外管网（6）'!E137</f>
        <v>1</v>
      </c>
      <c r="J143" s="69">
        <f t="shared" si="30"/>
        <v>500</v>
      </c>
      <c r="K143" s="4"/>
    </row>
    <row r="144" ht="22" customHeight="1" spans="1:11">
      <c r="A144" s="3"/>
      <c r="B144" s="8" t="str">
        <f>'小区室外管网（6）'!C138</f>
        <v>DN15022.5°弯头</v>
      </c>
      <c r="C144" s="4"/>
      <c r="D144" s="51">
        <f t="shared" si="25"/>
        <v>0.35</v>
      </c>
      <c r="E144" s="4"/>
      <c r="F144" s="4"/>
      <c r="G144" s="48">
        <f t="shared" si="27"/>
        <v>0.35</v>
      </c>
      <c r="H144" s="48" t="str">
        <f>'小区室外管网（6）'!D138</f>
        <v>个</v>
      </c>
      <c r="I144" s="65" t="str">
        <f>'小区室外管网（6）'!E138</f>
        <v>7</v>
      </c>
      <c r="J144" s="69">
        <f t="shared" si="30"/>
        <v>500</v>
      </c>
      <c r="K144" s="4"/>
    </row>
    <row r="145" ht="22" customHeight="1" spans="1:11">
      <c r="A145" s="3"/>
      <c r="B145" s="8" t="str">
        <f>'小区室外管网（6）'!C139</f>
        <v>DN10090°弯头</v>
      </c>
      <c r="C145" s="4"/>
      <c r="D145" s="51">
        <f t="shared" si="25"/>
        <v>0.7</v>
      </c>
      <c r="E145" s="4"/>
      <c r="F145" s="4"/>
      <c r="G145" s="48">
        <f t="shared" si="27"/>
        <v>0.7</v>
      </c>
      <c r="H145" s="48" t="str">
        <f>'小区室外管网（6）'!D139</f>
        <v>个</v>
      </c>
      <c r="I145" s="65" t="str">
        <f>'小区室外管网（6）'!E139</f>
        <v>14</v>
      </c>
      <c r="J145" s="69">
        <f t="shared" si="29"/>
        <v>500</v>
      </c>
      <c r="K145" s="4"/>
    </row>
    <row r="146" ht="22" customHeight="1" spans="1:11">
      <c r="A146" s="3"/>
      <c r="B146" s="8" t="str">
        <f>'小区室外管网（6）'!C140</f>
        <v>DN10045°弯头</v>
      </c>
      <c r="C146" s="4"/>
      <c r="D146" s="51">
        <f t="shared" si="25"/>
        <v>0.05</v>
      </c>
      <c r="E146" s="4"/>
      <c r="F146" s="4"/>
      <c r="G146" s="48">
        <f t="shared" si="27"/>
        <v>0.05</v>
      </c>
      <c r="H146" s="48" t="str">
        <f>'小区室外管网（6）'!D140</f>
        <v>个</v>
      </c>
      <c r="I146" s="65" t="str">
        <f>'小区室外管网（6）'!E140</f>
        <v>1</v>
      </c>
      <c r="J146" s="69">
        <f t="shared" si="29"/>
        <v>500</v>
      </c>
      <c r="K146" s="4"/>
    </row>
    <row r="147" ht="22" customHeight="1" spans="1:11">
      <c r="A147" s="3"/>
      <c r="B147" s="8" t="str">
        <f>'小区室外管网（6）'!C141</f>
        <v>DN15022.5°弯头</v>
      </c>
      <c r="C147" s="4"/>
      <c r="D147" s="51">
        <f t="shared" si="25"/>
        <v>0.15</v>
      </c>
      <c r="E147" s="4"/>
      <c r="F147" s="4"/>
      <c r="G147" s="48">
        <f t="shared" si="27"/>
        <v>0.15</v>
      </c>
      <c r="H147" s="48" t="str">
        <f>'小区室外管网（6）'!D141</f>
        <v>个</v>
      </c>
      <c r="I147" s="65" t="str">
        <f>'小区室外管网（6）'!E141</f>
        <v>3</v>
      </c>
      <c r="J147" s="69">
        <f>J$48</f>
        <v>500</v>
      </c>
      <c r="K147" s="4"/>
    </row>
    <row r="148" ht="22" customHeight="1" spans="1:11">
      <c r="A148" s="3"/>
      <c r="B148" s="8" t="str">
        <f>'小区室外管网（6）'!C142</f>
        <v>DN150*100同心异径管</v>
      </c>
      <c r="C148" s="4"/>
      <c r="D148" s="51">
        <f t="shared" si="25"/>
        <v>0.3</v>
      </c>
      <c r="E148" s="4"/>
      <c r="F148" s="4"/>
      <c r="G148" s="48">
        <f t="shared" si="27"/>
        <v>0.3</v>
      </c>
      <c r="H148" s="48" t="str">
        <f>'小区室外管网（6）'!D142</f>
        <v>个</v>
      </c>
      <c r="I148" s="65" t="str">
        <f>'小区室外管网（6）'!E142</f>
        <v>5</v>
      </c>
      <c r="J148" s="69">
        <f t="shared" ref="J148:J151" si="31">J$41</f>
        <v>600</v>
      </c>
      <c r="K148" s="4"/>
    </row>
    <row r="149" ht="22" customHeight="1" spans="1:11">
      <c r="A149" s="3"/>
      <c r="B149" s="8" t="str">
        <f>'小区室外管网（6）'!C143</f>
        <v>DN150*50同心异径管</v>
      </c>
      <c r="C149" s="4"/>
      <c r="D149" s="51">
        <f t="shared" si="25"/>
        <v>0.06</v>
      </c>
      <c r="E149" s="4"/>
      <c r="F149" s="4"/>
      <c r="G149" s="48">
        <f t="shared" si="27"/>
        <v>0.06</v>
      </c>
      <c r="H149" s="48" t="str">
        <f>'小区室外管网（6）'!D143</f>
        <v>个</v>
      </c>
      <c r="I149" s="65" t="str">
        <f>'小区室外管网（6）'!E143</f>
        <v>1</v>
      </c>
      <c r="J149" s="69">
        <f t="shared" si="31"/>
        <v>600</v>
      </c>
      <c r="K149" s="4"/>
    </row>
    <row r="150" ht="22" customHeight="1" spans="1:11">
      <c r="A150" s="3"/>
      <c r="B150" s="8" t="str">
        <f>'小区室外管网（6）'!C144</f>
        <v>De225单盘短管</v>
      </c>
      <c r="C150" s="4"/>
      <c r="D150" s="51">
        <f t="shared" si="25"/>
        <v>0.4</v>
      </c>
      <c r="E150" s="4"/>
      <c r="F150" s="4"/>
      <c r="G150" s="48">
        <f t="shared" si="27"/>
        <v>0.4</v>
      </c>
      <c r="H150" s="48" t="str">
        <f>'小区室外管网（6）'!D144</f>
        <v>个</v>
      </c>
      <c r="I150" s="65" t="str">
        <f>'小区室外管网（6）'!E144</f>
        <v>5</v>
      </c>
      <c r="J150" s="69">
        <f>J$18</f>
        <v>800</v>
      </c>
      <c r="K150" s="4"/>
    </row>
    <row r="151" ht="22" customHeight="1" spans="1:11">
      <c r="A151" s="3"/>
      <c r="B151" s="8" t="str">
        <f>'小区室外管网（6）'!C145</f>
        <v>DN150单盘短管</v>
      </c>
      <c r="C151" s="4"/>
      <c r="D151" s="51">
        <f t="shared" si="25"/>
        <v>6.24</v>
      </c>
      <c r="E151" s="4"/>
      <c r="F151" s="4"/>
      <c r="G151" s="48">
        <f t="shared" si="27"/>
        <v>6.24</v>
      </c>
      <c r="H151" s="48" t="str">
        <f>'小区室外管网（6）'!D145</f>
        <v>个</v>
      </c>
      <c r="I151" s="65" t="str">
        <f>'小区室外管网（6）'!E145</f>
        <v>104</v>
      </c>
      <c r="J151" s="69">
        <f t="shared" si="31"/>
        <v>600</v>
      </c>
      <c r="K151" s="4"/>
    </row>
    <row r="152" ht="22" customHeight="1" spans="1:11">
      <c r="A152" s="3"/>
      <c r="B152" s="8" t="str">
        <f>'小区室外管网（6）'!C146</f>
        <v>DN100单盘短管</v>
      </c>
      <c r="C152" s="4"/>
      <c r="D152" s="51">
        <f t="shared" si="25"/>
        <v>6.6</v>
      </c>
      <c r="E152" s="4"/>
      <c r="F152" s="4"/>
      <c r="G152" s="48">
        <f t="shared" si="27"/>
        <v>6.6</v>
      </c>
      <c r="H152" s="48" t="str">
        <f>'小区室外管网（6）'!D146</f>
        <v>个</v>
      </c>
      <c r="I152" s="65" t="str">
        <f>'小区室外管网（6）'!E146</f>
        <v>132</v>
      </c>
      <c r="J152" s="69">
        <f>J$19</f>
        <v>500</v>
      </c>
      <c r="K152" s="4"/>
    </row>
    <row r="153" ht="22" customHeight="1" spans="1:11">
      <c r="A153" s="3"/>
      <c r="B153" s="8" t="str">
        <f>'小区室外管网（6）'!C147</f>
        <v>破坏并恢复混凝土路面</v>
      </c>
      <c r="C153" s="51">
        <f>J153*I153/10000</f>
        <v>321.3</v>
      </c>
      <c r="D153" s="4"/>
      <c r="E153" s="4"/>
      <c r="F153" s="4"/>
      <c r="G153" s="48">
        <f t="shared" si="27"/>
        <v>321.3</v>
      </c>
      <c r="H153" s="48" t="str">
        <f>'小区室外管网（6）'!D147</f>
        <v>平米</v>
      </c>
      <c r="I153" s="65" t="str">
        <f>'小区室外管网（6）'!E147</f>
        <v>10710</v>
      </c>
      <c r="J153" s="69">
        <f t="shared" ref="J153:J157" si="32">J120</f>
        <v>300</v>
      </c>
      <c r="K153" s="4"/>
    </row>
    <row r="154" ht="22" customHeight="1" spans="1:11">
      <c r="A154" s="11" t="str">
        <f>'小区室外管网（6）'!M9</f>
        <v>6</v>
      </c>
      <c r="B154" s="56" t="str">
        <f>'小区室外管网（6）'!N9</f>
        <v>鑫河西苑</v>
      </c>
      <c r="C154" s="11">
        <f t="shared" ref="C154:F154" si="33">SUM(C155:C177)</f>
        <v>50.7</v>
      </c>
      <c r="D154" s="11">
        <f t="shared" si="33"/>
        <v>71.09</v>
      </c>
      <c r="E154" s="11">
        <f t="shared" si="33"/>
        <v>0</v>
      </c>
      <c r="F154" s="11">
        <f t="shared" si="33"/>
        <v>0</v>
      </c>
      <c r="G154" s="47">
        <f t="shared" si="27"/>
        <v>121.79</v>
      </c>
      <c r="H154" s="47"/>
      <c r="I154" s="49"/>
      <c r="J154" s="59"/>
      <c r="K154" s="4"/>
    </row>
    <row r="155" ht="22" customHeight="1" spans="1:11">
      <c r="A155" s="3"/>
      <c r="B155" s="8" t="str">
        <f>'小区室外管网（6）'!C148</f>
        <v>DN50钢塑复合给水管</v>
      </c>
      <c r="C155" s="51"/>
      <c r="D155" s="51">
        <f t="shared" ref="D155:D176" si="34">J155*I155/10000</f>
        <v>1.665</v>
      </c>
      <c r="E155" s="4"/>
      <c r="F155" s="4"/>
      <c r="G155" s="48">
        <f t="shared" si="27"/>
        <v>1.665</v>
      </c>
      <c r="H155" s="48" t="str">
        <f>'小区室外管网（6）'!D148</f>
        <v>米</v>
      </c>
      <c r="I155" s="65" t="str">
        <f>'小区室外管网（6）'!E148</f>
        <v>37</v>
      </c>
      <c r="J155" s="69">
        <f t="shared" si="32"/>
        <v>450</v>
      </c>
      <c r="K155" s="4"/>
    </row>
    <row r="156" ht="22" customHeight="1" spans="1:11">
      <c r="A156" s="3"/>
      <c r="B156" s="8" t="str">
        <f>'小区室外管网（6）'!C149</f>
        <v>DN100球墨铸铁给水管</v>
      </c>
      <c r="C156" s="51"/>
      <c r="D156" s="51">
        <f t="shared" si="34"/>
        <v>36.5</v>
      </c>
      <c r="E156" s="4"/>
      <c r="F156" s="4"/>
      <c r="G156" s="48">
        <f t="shared" si="27"/>
        <v>36.5</v>
      </c>
      <c r="H156" s="48" t="str">
        <f>'小区室外管网（6）'!D149</f>
        <v>米</v>
      </c>
      <c r="I156" s="65" t="str">
        <f>'小区室外管网（6）'!E149</f>
        <v>500</v>
      </c>
      <c r="J156" s="69">
        <f t="shared" si="32"/>
        <v>730</v>
      </c>
      <c r="K156" s="4"/>
    </row>
    <row r="157" ht="22" customHeight="1" spans="1:11">
      <c r="A157" s="3"/>
      <c r="B157" s="8" t="str">
        <f>'小区室外管网（6）'!C150</f>
        <v>DN150球墨铸铁给水管</v>
      </c>
      <c r="C157" s="51"/>
      <c r="D157" s="51">
        <f t="shared" si="34"/>
        <v>21.995</v>
      </c>
      <c r="E157" s="4"/>
      <c r="F157" s="4"/>
      <c r="G157" s="48">
        <f t="shared" si="27"/>
        <v>21.995</v>
      </c>
      <c r="H157" s="48" t="str">
        <f>'小区室外管网（6）'!D150</f>
        <v>米</v>
      </c>
      <c r="I157" s="65" t="str">
        <f>'小区室外管网（6）'!E150</f>
        <v>265</v>
      </c>
      <c r="J157" s="69">
        <f t="shared" si="32"/>
        <v>830</v>
      </c>
      <c r="K157" s="4"/>
    </row>
    <row r="158" ht="22" customHeight="1" spans="1:11">
      <c r="A158" s="3"/>
      <c r="B158" s="8" t="str">
        <f>'小区室外管网（6）'!C151</f>
        <v>2150*1100矩形钢混水表井</v>
      </c>
      <c r="C158" s="51"/>
      <c r="D158" s="51">
        <f t="shared" si="34"/>
        <v>1.2</v>
      </c>
      <c r="E158" s="4"/>
      <c r="F158" s="4"/>
      <c r="G158" s="48">
        <f t="shared" si="27"/>
        <v>1.2</v>
      </c>
      <c r="H158" s="48" t="str">
        <f>'小区室外管网（6）'!D151</f>
        <v>座</v>
      </c>
      <c r="I158" s="65" t="str">
        <f>'小区室外管网（6）'!E151</f>
        <v>1</v>
      </c>
      <c r="J158" s="69">
        <f>J$8</f>
        <v>12000</v>
      </c>
      <c r="K158" s="4"/>
    </row>
    <row r="159" ht="22" customHeight="1" spans="1:11">
      <c r="A159" s="3"/>
      <c r="B159" s="8" t="str">
        <f>'小区室外管网（6）'!C152</f>
        <v>1800*1800矩形钢混阀门井</v>
      </c>
      <c r="C159" s="51"/>
      <c r="D159" s="51">
        <f t="shared" si="34"/>
        <v>1</v>
      </c>
      <c r="E159" s="4"/>
      <c r="F159" s="4"/>
      <c r="G159" s="48">
        <f t="shared" si="27"/>
        <v>1</v>
      </c>
      <c r="H159" s="48" t="str">
        <f>'小区室外管网（6）'!D152</f>
        <v>座</v>
      </c>
      <c r="I159" s="65">
        <v>1</v>
      </c>
      <c r="J159" s="69">
        <f t="shared" ref="J159:J162" si="35">J126</f>
        <v>10000</v>
      </c>
      <c r="K159" s="4"/>
    </row>
    <row r="160" ht="22" customHeight="1" spans="1:11">
      <c r="A160" s="3"/>
      <c r="B160" s="8" t="str">
        <f>'小区室外管网（6）'!C153</f>
        <v>1400*1400矩形钢混阀门井</v>
      </c>
      <c r="C160" s="51"/>
      <c r="D160" s="51">
        <f t="shared" si="34"/>
        <v>2.7</v>
      </c>
      <c r="E160" s="4"/>
      <c r="F160" s="4"/>
      <c r="G160" s="48">
        <f t="shared" si="27"/>
        <v>2.7</v>
      </c>
      <c r="H160" s="48" t="str">
        <f>'小区室外管网（6）'!D153</f>
        <v>座</v>
      </c>
      <c r="I160" s="65" t="str">
        <f>'小区室外管网（6）'!E153</f>
        <v>6</v>
      </c>
      <c r="J160" s="69">
        <f t="shared" si="35"/>
        <v>4500</v>
      </c>
      <c r="K160" s="4"/>
    </row>
    <row r="161" ht="22" customHeight="1" spans="1:11">
      <c r="A161" s="3"/>
      <c r="B161" s="8" t="str">
        <f>'小区室外管网（6）'!C154</f>
        <v>1400*1400矩形钢混消火栓井</v>
      </c>
      <c r="C161" s="51"/>
      <c r="D161" s="51">
        <f t="shared" si="34"/>
        <v>0.45</v>
      </c>
      <c r="E161" s="4"/>
      <c r="F161" s="4"/>
      <c r="G161" s="48">
        <f t="shared" si="27"/>
        <v>0.45</v>
      </c>
      <c r="H161" s="48" t="str">
        <f>'小区室外管网（6）'!D154</f>
        <v>座</v>
      </c>
      <c r="I161" s="65" t="str">
        <f>'小区室外管网（6）'!E154</f>
        <v>1</v>
      </c>
      <c r="J161" s="69">
        <f t="shared" si="35"/>
        <v>4500</v>
      </c>
      <c r="K161" s="4"/>
    </row>
    <row r="162" ht="22" customHeight="1" spans="1:11">
      <c r="A162" s="3"/>
      <c r="B162" s="8" t="str">
        <f>'小区室外管网（6）'!C155</f>
        <v>SA100/65地下式消火栓</v>
      </c>
      <c r="C162" s="51"/>
      <c r="D162" s="51">
        <f t="shared" si="34"/>
        <v>0.1</v>
      </c>
      <c r="E162" s="4"/>
      <c r="F162" s="4"/>
      <c r="G162" s="48">
        <f t="shared" si="27"/>
        <v>0.1</v>
      </c>
      <c r="H162" s="48" t="str">
        <f>'小区室外管网（6）'!D155</f>
        <v>个</v>
      </c>
      <c r="I162" s="65" t="str">
        <f>'小区室外管网（6）'!E155</f>
        <v>1</v>
      </c>
      <c r="J162" s="69">
        <f t="shared" si="35"/>
        <v>1000</v>
      </c>
      <c r="K162" s="4"/>
    </row>
    <row r="163" ht="22" customHeight="1" spans="1:11">
      <c r="A163" s="3"/>
      <c r="B163" s="8" t="str">
        <f>'小区室外管网（6）'!C156</f>
        <v>DN100暗杆楔式闸阀</v>
      </c>
      <c r="C163" s="51"/>
      <c r="D163" s="51">
        <f t="shared" si="34"/>
        <v>0.1</v>
      </c>
      <c r="E163" s="4"/>
      <c r="F163" s="4"/>
      <c r="G163" s="48">
        <f t="shared" si="27"/>
        <v>0.1</v>
      </c>
      <c r="H163" s="48" t="str">
        <f>'小区室外管网（6）'!D156</f>
        <v>个</v>
      </c>
      <c r="I163" s="65" t="str">
        <f>'小区室外管网（6）'!E156</f>
        <v>1</v>
      </c>
      <c r="J163" s="69">
        <f>J$13</f>
        <v>1000</v>
      </c>
      <c r="K163" s="4"/>
    </row>
    <row r="164" ht="22" customHeight="1" spans="1:11">
      <c r="A164" s="3"/>
      <c r="B164" s="8" t="str">
        <f>'小区室外管网（6）'!C157</f>
        <v>DN150智能远传式水表</v>
      </c>
      <c r="C164" s="51"/>
      <c r="D164" s="51">
        <f t="shared" si="34"/>
        <v>0.32</v>
      </c>
      <c r="E164" s="4"/>
      <c r="F164" s="4"/>
      <c r="G164" s="48">
        <f t="shared" si="27"/>
        <v>0.32</v>
      </c>
      <c r="H164" s="48" t="str">
        <f>'小区室外管网（6）'!D157</f>
        <v>块</v>
      </c>
      <c r="I164" s="65" t="str">
        <f>'小区室外管网（6）'!E157</f>
        <v>1</v>
      </c>
      <c r="J164" s="69">
        <f>J131</f>
        <v>3200</v>
      </c>
      <c r="K164" s="4"/>
    </row>
    <row r="165" ht="22" customHeight="1" spans="1:11">
      <c r="A165" s="3"/>
      <c r="B165" s="8" t="str">
        <f>'小区室外管网（6）'!C158</f>
        <v>DN200伸缩蝶阀</v>
      </c>
      <c r="C165" s="51"/>
      <c r="D165" s="51">
        <f t="shared" si="34"/>
        <v>0.4</v>
      </c>
      <c r="E165" s="4"/>
      <c r="F165" s="4"/>
      <c r="G165" s="48">
        <f t="shared" si="27"/>
        <v>0.4</v>
      </c>
      <c r="H165" s="48" t="str">
        <f>'小区室外管网（6）'!D158</f>
        <v>个</v>
      </c>
      <c r="I165" s="65" t="str">
        <f>'小区室外管网（6）'!E158</f>
        <v>2</v>
      </c>
      <c r="J165" s="69">
        <f>J$37</f>
        <v>2000</v>
      </c>
      <c r="K165" s="4"/>
    </row>
    <row r="166" ht="22" customHeight="1" spans="1:11">
      <c r="A166" s="3"/>
      <c r="B166" s="8" t="str">
        <f>'小区室外管网（6）'!C159</f>
        <v>DN100伸缩蝶阀</v>
      </c>
      <c r="C166" s="51"/>
      <c r="D166" s="51">
        <f t="shared" si="34"/>
        <v>0.35</v>
      </c>
      <c r="E166" s="4"/>
      <c r="F166" s="4"/>
      <c r="G166" s="48">
        <f t="shared" si="27"/>
        <v>0.35</v>
      </c>
      <c r="H166" s="48" t="str">
        <f>'小区室外管网（6）'!D159</f>
        <v>个</v>
      </c>
      <c r="I166" s="65" t="str">
        <f>'小区室外管网（6）'!E159</f>
        <v>7</v>
      </c>
      <c r="J166" s="69">
        <f>$J143</f>
        <v>500</v>
      </c>
      <c r="K166" s="4"/>
    </row>
    <row r="167" ht="22" customHeight="1" spans="1:11">
      <c r="A167" s="3"/>
      <c r="B167" s="8" t="str">
        <f>'小区室外管网（6）'!C160</f>
        <v>DN150止回阀</v>
      </c>
      <c r="C167" s="51"/>
      <c r="D167" s="51">
        <f t="shared" si="34"/>
        <v>0.15</v>
      </c>
      <c r="E167" s="4"/>
      <c r="F167" s="4"/>
      <c r="G167" s="48">
        <f t="shared" si="27"/>
        <v>0.15</v>
      </c>
      <c r="H167" s="48" t="str">
        <f>'小区室外管网（6）'!D160</f>
        <v>个</v>
      </c>
      <c r="I167" s="65" t="str">
        <f>'小区室外管网（6）'!E160</f>
        <v>1</v>
      </c>
      <c r="J167" s="69">
        <f>J$40</f>
        <v>1500</v>
      </c>
      <c r="K167" s="4"/>
    </row>
    <row r="168" ht="22" customHeight="1" spans="1:11">
      <c r="A168" s="3"/>
      <c r="B168" s="8" t="str">
        <f>'小区室外管网（6）'!C161</f>
        <v>DN200*150三盘三通</v>
      </c>
      <c r="C168" s="51"/>
      <c r="D168" s="51">
        <f t="shared" si="34"/>
        <v>0.07</v>
      </c>
      <c r="E168" s="4"/>
      <c r="F168" s="4"/>
      <c r="G168" s="48">
        <f t="shared" si="27"/>
        <v>0.07</v>
      </c>
      <c r="H168" s="48" t="str">
        <f>'小区室外管网（6）'!D161</f>
        <v>个</v>
      </c>
      <c r="I168" s="65" t="str">
        <f>'小区室外管网（6）'!E161</f>
        <v>1</v>
      </c>
      <c r="J168" s="69">
        <f>J137</f>
        <v>700</v>
      </c>
      <c r="K168" s="4"/>
    </row>
    <row r="169" ht="22" customHeight="1" spans="1:11">
      <c r="A169" s="3"/>
      <c r="B169" s="8" t="str">
        <f>'小区室外管网（6）'!C162</f>
        <v>DN150*100三盘三通</v>
      </c>
      <c r="C169" s="51"/>
      <c r="D169" s="51">
        <f t="shared" si="34"/>
        <v>0.42</v>
      </c>
      <c r="E169" s="4"/>
      <c r="F169" s="4"/>
      <c r="G169" s="48">
        <f t="shared" si="27"/>
        <v>0.42</v>
      </c>
      <c r="H169" s="48" t="str">
        <f>'小区室外管网（6）'!D162</f>
        <v>个</v>
      </c>
      <c r="I169" s="65">
        <f>'小区室外管网（6）'!E162</f>
        <v>7</v>
      </c>
      <c r="J169" s="69">
        <f t="shared" ref="J169:J172" si="36">J$41</f>
        <v>600</v>
      </c>
      <c r="K169" s="4"/>
    </row>
    <row r="170" ht="22" customHeight="1" spans="1:11">
      <c r="A170" s="3"/>
      <c r="B170" s="8" t="str">
        <f>'小区室外管网（6）'!C163</f>
        <v>DN150*100消火栓三通</v>
      </c>
      <c r="C170" s="51"/>
      <c r="D170" s="51">
        <f t="shared" si="34"/>
        <v>0.06</v>
      </c>
      <c r="E170" s="4"/>
      <c r="F170" s="4"/>
      <c r="G170" s="48">
        <f t="shared" si="27"/>
        <v>0.06</v>
      </c>
      <c r="H170" s="48" t="str">
        <f>'小区室外管网（6）'!D163</f>
        <v>个</v>
      </c>
      <c r="I170" s="65">
        <f>'小区室外管网（6）'!E163</f>
        <v>1</v>
      </c>
      <c r="J170" s="69">
        <f t="shared" si="36"/>
        <v>600</v>
      </c>
      <c r="K170" s="4"/>
    </row>
    <row r="171" ht="22" customHeight="1" spans="1:11">
      <c r="A171" s="3"/>
      <c r="B171" s="8" t="str">
        <f>'小区室外管网（6）'!C164</f>
        <v>DN100*50三通</v>
      </c>
      <c r="C171" s="51"/>
      <c r="D171" s="51">
        <f t="shared" si="34"/>
        <v>1.85</v>
      </c>
      <c r="E171" s="4"/>
      <c r="F171" s="4"/>
      <c r="G171" s="48">
        <f t="shared" si="27"/>
        <v>1.85</v>
      </c>
      <c r="H171" s="48" t="str">
        <f>'小区室外管网（6）'!D164</f>
        <v>个</v>
      </c>
      <c r="I171" s="65">
        <f>'小区室外管网（6）'!E164</f>
        <v>37</v>
      </c>
      <c r="J171" s="69">
        <f t="shared" ref="J171:J176" si="37">J$19</f>
        <v>500</v>
      </c>
      <c r="K171" s="4"/>
    </row>
    <row r="172" ht="22" customHeight="1" spans="1:11">
      <c r="A172" s="3"/>
      <c r="B172" s="8" t="str">
        <f>'小区室外管网（6）'!C165</f>
        <v>DN150*100同心异径管</v>
      </c>
      <c r="C172" s="51"/>
      <c r="D172" s="51">
        <f t="shared" si="34"/>
        <v>0.06</v>
      </c>
      <c r="E172" s="4"/>
      <c r="F172" s="4"/>
      <c r="G172" s="48">
        <f t="shared" si="27"/>
        <v>0.06</v>
      </c>
      <c r="H172" s="48" t="str">
        <f>'小区室外管网（6）'!D165</f>
        <v>个</v>
      </c>
      <c r="I172" s="65">
        <f>'小区室外管网（6）'!E165</f>
        <v>1</v>
      </c>
      <c r="J172" s="69">
        <f t="shared" si="36"/>
        <v>600</v>
      </c>
      <c r="K172" s="4"/>
    </row>
    <row r="173" ht="22" customHeight="1" spans="1:11">
      <c r="A173" s="3"/>
      <c r="B173" s="8" t="str">
        <f>'小区室外管网（6）'!C166</f>
        <v>DN10090°弯头</v>
      </c>
      <c r="C173" s="51"/>
      <c r="D173" s="51">
        <f t="shared" si="34"/>
        <v>0.05</v>
      </c>
      <c r="E173" s="4"/>
      <c r="F173" s="4"/>
      <c r="G173" s="48">
        <f t="shared" si="27"/>
        <v>0.05</v>
      </c>
      <c r="H173" s="48" t="str">
        <f>'小区室外管网（6）'!D166</f>
        <v>个</v>
      </c>
      <c r="I173" s="65">
        <f>'小区室外管网（6）'!E166</f>
        <v>1</v>
      </c>
      <c r="J173" s="69">
        <f t="shared" si="37"/>
        <v>500</v>
      </c>
      <c r="K173" s="4"/>
    </row>
    <row r="174" ht="22" customHeight="1" spans="1:11">
      <c r="A174" s="3"/>
      <c r="B174" s="8" t="str">
        <f>'小区室外管网（6）'!C167</f>
        <v>De225单盘短管</v>
      </c>
      <c r="C174" s="51"/>
      <c r="D174" s="51">
        <f t="shared" si="34"/>
        <v>0.16</v>
      </c>
      <c r="E174" s="4"/>
      <c r="F174" s="4"/>
      <c r="G174" s="48">
        <f t="shared" si="27"/>
        <v>0.16</v>
      </c>
      <c r="H174" s="48" t="str">
        <f>'小区室外管网（6）'!D167</f>
        <v>个</v>
      </c>
      <c r="I174" s="65">
        <f>'小区室外管网（6）'!E167</f>
        <v>2</v>
      </c>
      <c r="J174" s="69">
        <f>J$18</f>
        <v>800</v>
      </c>
      <c r="K174" s="4"/>
    </row>
    <row r="175" ht="22" customHeight="1" spans="1:11">
      <c r="A175" s="3"/>
      <c r="B175" s="8" t="str">
        <f>'小区室外管网（6）'!C168</f>
        <v>DN150单盘短管</v>
      </c>
      <c r="C175" s="51"/>
      <c r="D175" s="51">
        <f t="shared" si="34"/>
        <v>1.14</v>
      </c>
      <c r="E175" s="4"/>
      <c r="F175" s="4"/>
      <c r="G175" s="48">
        <f t="shared" si="27"/>
        <v>1.14</v>
      </c>
      <c r="H175" s="48" t="str">
        <f>'小区室外管网（6）'!D168</f>
        <v>个</v>
      </c>
      <c r="I175" s="65">
        <f>'小区室外管网（6）'!E168</f>
        <v>19</v>
      </c>
      <c r="J175" s="69">
        <f>J$41</f>
        <v>600</v>
      </c>
      <c r="K175" s="4"/>
    </row>
    <row r="176" ht="22" customHeight="1" spans="1:11">
      <c r="A176" s="3"/>
      <c r="B176" s="8" t="str">
        <f>'小区室外管网（6）'!C169</f>
        <v>DN100单盘短管</v>
      </c>
      <c r="C176" s="51"/>
      <c r="D176" s="51">
        <f t="shared" si="34"/>
        <v>0.35</v>
      </c>
      <c r="E176" s="4"/>
      <c r="F176" s="4"/>
      <c r="G176" s="48">
        <f t="shared" si="27"/>
        <v>0.35</v>
      </c>
      <c r="H176" s="48" t="str">
        <f>'小区室外管网（6）'!D169</f>
        <v>个</v>
      </c>
      <c r="I176" s="65">
        <f>'小区室外管网（6）'!E169</f>
        <v>7</v>
      </c>
      <c r="J176" s="69">
        <f t="shared" si="37"/>
        <v>500</v>
      </c>
      <c r="K176" s="4"/>
    </row>
    <row r="177" ht="22" customHeight="1" spans="1:11">
      <c r="A177" s="3"/>
      <c r="B177" s="8" t="str">
        <f>'小区室外管网（6）'!C170</f>
        <v>破坏并恢复混凝土路面</v>
      </c>
      <c r="C177" s="51">
        <f>J177*I177/10000</f>
        <v>50.7</v>
      </c>
      <c r="D177" s="51"/>
      <c r="E177" s="4"/>
      <c r="F177" s="4"/>
      <c r="G177" s="48">
        <f t="shared" si="27"/>
        <v>50.7</v>
      </c>
      <c r="H177" s="48" t="str">
        <f>'小区室外管网（6）'!D170</f>
        <v>平米</v>
      </c>
      <c r="I177" s="65">
        <f>'小区室外管网（6）'!E170</f>
        <v>1690</v>
      </c>
      <c r="J177" s="69">
        <f>J153</f>
        <v>300</v>
      </c>
      <c r="K177" s="4"/>
    </row>
  </sheetData>
  <autoFilter ref="A1:K177">
    <extLst/>
  </autoFilter>
  <mergeCells count="5">
    <mergeCell ref="A1:K1"/>
    <mergeCell ref="C2:G2"/>
    <mergeCell ref="H2:J2"/>
    <mergeCell ref="A2:A3"/>
    <mergeCell ref="B2:B3"/>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0"/>
  <sheetViews>
    <sheetView topLeftCell="A9" workbookViewId="0">
      <selection activeCell="K38" sqref="K38"/>
    </sheetView>
  </sheetViews>
  <sheetFormatPr defaultColWidth="9" defaultRowHeight="13.5"/>
  <cols>
    <col min="3" max="3" width="27.75" style="20" customWidth="1"/>
    <col min="4" max="4" width="9.225" customWidth="1"/>
    <col min="10" max="10" width="11.8916666666667" customWidth="1"/>
    <col min="14" max="14" width="13" customWidth="1"/>
  </cols>
  <sheetData>
    <row r="1" customFormat="1" spans="1:9">
      <c r="A1" s="35" t="s">
        <v>159</v>
      </c>
      <c r="B1" s="36"/>
      <c r="C1" s="36"/>
      <c r="D1" s="36"/>
      <c r="E1" s="36"/>
      <c r="F1" s="36"/>
      <c r="G1" s="36"/>
      <c r="I1" t="s">
        <v>160</v>
      </c>
    </row>
    <row r="2" customFormat="1" ht="20" customHeight="1" spans="1:7">
      <c r="A2" s="37" t="s">
        <v>161</v>
      </c>
      <c r="B2" s="38"/>
      <c r="C2" s="38"/>
      <c r="D2" s="38"/>
      <c r="E2" s="38"/>
      <c r="F2" s="38"/>
      <c r="G2" s="38"/>
    </row>
    <row r="3" customFormat="1" ht="20" customHeight="1" spans="1:14">
      <c r="A3" s="17" t="s">
        <v>38</v>
      </c>
      <c r="B3" s="17" t="s">
        <v>162</v>
      </c>
      <c r="C3" s="5" t="s">
        <v>163</v>
      </c>
      <c r="D3" s="17" t="s">
        <v>4</v>
      </c>
      <c r="E3" s="17" t="s">
        <v>57</v>
      </c>
      <c r="F3" s="19" t="s">
        <v>164</v>
      </c>
      <c r="G3" s="3" t="s">
        <v>128</v>
      </c>
      <c r="M3" t="s">
        <v>38</v>
      </c>
      <c r="N3" t="s">
        <v>165</v>
      </c>
    </row>
    <row r="4" ht="20" customHeight="1" spans="1:14">
      <c r="A4" s="17" t="s">
        <v>166</v>
      </c>
      <c r="B4" s="17" t="s">
        <v>167</v>
      </c>
      <c r="C4" s="5" t="s">
        <v>168</v>
      </c>
      <c r="D4" s="17" t="s">
        <v>15</v>
      </c>
      <c r="E4" s="17" t="s">
        <v>169</v>
      </c>
      <c r="F4" s="17" t="s">
        <v>170</v>
      </c>
      <c r="G4" s="4"/>
      <c r="M4" s="1" t="str">
        <f>A4</f>
        <v>1</v>
      </c>
      <c r="N4" t="str">
        <f>B4</f>
        <v>北苑小区</v>
      </c>
    </row>
    <row r="5" ht="20" customHeight="1" spans="1:14">
      <c r="A5" s="17"/>
      <c r="B5" s="17"/>
      <c r="C5" s="5" t="s">
        <v>171</v>
      </c>
      <c r="D5" s="17" t="s">
        <v>15</v>
      </c>
      <c r="E5" s="17" t="s">
        <v>172</v>
      </c>
      <c r="F5" s="17" t="s">
        <v>170</v>
      </c>
      <c r="G5" s="4"/>
      <c r="M5" s="1" t="str">
        <f>A24</f>
        <v>2</v>
      </c>
      <c r="N5" t="str">
        <f>B24</f>
        <v>明珠C区</v>
      </c>
    </row>
    <row r="6" ht="20" customHeight="1" spans="1:14">
      <c r="A6" s="17"/>
      <c r="B6" s="17"/>
      <c r="C6" s="5" t="s">
        <v>173</v>
      </c>
      <c r="D6" s="17" t="s">
        <v>174</v>
      </c>
      <c r="E6" s="17" t="s">
        <v>166</v>
      </c>
      <c r="F6" s="17" t="s">
        <v>170</v>
      </c>
      <c r="G6" s="4"/>
      <c r="M6" s="1" t="str">
        <f>A53</f>
        <v>3</v>
      </c>
      <c r="N6" t="str">
        <f>B53</f>
        <v>唐徕湾小区</v>
      </c>
    </row>
    <row r="7" ht="20" customHeight="1" spans="1:14">
      <c r="A7" s="17"/>
      <c r="B7" s="17"/>
      <c r="C7" s="5" t="s">
        <v>175</v>
      </c>
      <c r="D7" s="17" t="s">
        <v>174</v>
      </c>
      <c r="E7" s="17" t="s">
        <v>166</v>
      </c>
      <c r="F7" s="17" t="s">
        <v>170</v>
      </c>
      <c r="G7" s="4"/>
      <c r="M7" s="1" t="str">
        <f>A81</f>
        <v>4</v>
      </c>
      <c r="N7" t="str">
        <f>B81</f>
        <v>新利小区</v>
      </c>
    </row>
    <row r="8" ht="20" customHeight="1" spans="1:14">
      <c r="A8" s="17"/>
      <c r="B8" s="17"/>
      <c r="C8" s="5" t="s">
        <v>176</v>
      </c>
      <c r="D8" s="17" t="s">
        <v>174</v>
      </c>
      <c r="E8" s="17" t="s">
        <v>78</v>
      </c>
      <c r="F8" s="17" t="s">
        <v>170</v>
      </c>
      <c r="G8" s="4"/>
      <c r="M8" s="1" t="str">
        <f>A116</f>
        <v>5</v>
      </c>
      <c r="N8" t="str">
        <f>B116</f>
        <v>星河家园</v>
      </c>
    </row>
    <row r="9" ht="20" customHeight="1" spans="1:14">
      <c r="A9" s="17"/>
      <c r="B9" s="17"/>
      <c r="C9" s="5" t="s">
        <v>177</v>
      </c>
      <c r="D9" s="17" t="s">
        <v>174</v>
      </c>
      <c r="E9" s="17" t="s">
        <v>166</v>
      </c>
      <c r="F9" s="17" t="s">
        <v>170</v>
      </c>
      <c r="G9" s="4"/>
      <c r="M9" s="1" t="str">
        <f>A148</f>
        <v>6</v>
      </c>
      <c r="N9" t="str">
        <f>B148</f>
        <v>鑫河西苑</v>
      </c>
    </row>
    <row r="10" ht="20" customHeight="1" spans="1:7">
      <c r="A10" s="17"/>
      <c r="B10" s="17"/>
      <c r="C10" s="5" t="s">
        <v>178</v>
      </c>
      <c r="D10" s="17" t="s">
        <v>179</v>
      </c>
      <c r="E10" s="17" t="s">
        <v>166</v>
      </c>
      <c r="F10" s="17" t="s">
        <v>170</v>
      </c>
      <c r="G10" s="4"/>
    </row>
    <row r="11" customFormat="1" ht="20" customHeight="1" spans="1:7">
      <c r="A11" s="17"/>
      <c r="B11" s="17"/>
      <c r="C11" s="5" t="s">
        <v>180</v>
      </c>
      <c r="D11" s="17" t="s">
        <v>179</v>
      </c>
      <c r="E11" s="17" t="s">
        <v>166</v>
      </c>
      <c r="F11" s="17" t="s">
        <v>170</v>
      </c>
      <c r="G11" s="4"/>
    </row>
    <row r="12" customFormat="1" ht="20" customHeight="1" spans="1:7">
      <c r="A12" s="17"/>
      <c r="B12" s="17"/>
      <c r="C12" s="5" t="s">
        <v>181</v>
      </c>
      <c r="D12" s="17" t="s">
        <v>182</v>
      </c>
      <c r="E12" s="17" t="s">
        <v>166</v>
      </c>
      <c r="F12" s="17" t="s">
        <v>170</v>
      </c>
      <c r="G12" s="4"/>
    </row>
    <row r="13" customFormat="1" ht="20" customHeight="1" spans="1:7">
      <c r="A13" s="17"/>
      <c r="B13" s="17"/>
      <c r="C13" s="5" t="s">
        <v>183</v>
      </c>
      <c r="D13" s="17" t="s">
        <v>179</v>
      </c>
      <c r="E13" s="17" t="s">
        <v>74</v>
      </c>
      <c r="F13" s="17" t="s">
        <v>170</v>
      </c>
      <c r="G13" s="4"/>
    </row>
    <row r="14" customFormat="1" ht="20" customHeight="1" spans="1:7">
      <c r="A14" s="17"/>
      <c r="B14" s="17"/>
      <c r="C14" s="5" t="s">
        <v>184</v>
      </c>
      <c r="D14" s="17" t="s">
        <v>179</v>
      </c>
      <c r="E14" s="17" t="s">
        <v>185</v>
      </c>
      <c r="F14" s="17" t="s">
        <v>170</v>
      </c>
      <c r="G14" s="4"/>
    </row>
    <row r="15" customFormat="1" ht="20" customHeight="1" spans="1:7">
      <c r="A15" s="17"/>
      <c r="B15" s="17"/>
      <c r="C15" s="5" t="s">
        <v>186</v>
      </c>
      <c r="D15" s="17" t="s">
        <v>179</v>
      </c>
      <c r="E15" s="17" t="s">
        <v>166</v>
      </c>
      <c r="F15" s="17" t="s">
        <v>170</v>
      </c>
      <c r="G15" s="4"/>
    </row>
    <row r="16" customFormat="1" ht="20" customHeight="1" spans="1:7">
      <c r="A16" s="17"/>
      <c r="B16" s="17"/>
      <c r="C16" s="5" t="s">
        <v>187</v>
      </c>
      <c r="D16" s="17" t="s">
        <v>179</v>
      </c>
      <c r="E16" s="17" t="s">
        <v>166</v>
      </c>
      <c r="F16" s="17" t="s">
        <v>170</v>
      </c>
      <c r="G16" s="4"/>
    </row>
    <row r="17" customFormat="1" ht="20" customHeight="1" spans="1:7">
      <c r="A17" s="17"/>
      <c r="B17" s="17"/>
      <c r="C17" s="5" t="s">
        <v>188</v>
      </c>
      <c r="D17" s="17" t="s">
        <v>179</v>
      </c>
      <c r="E17" s="17" t="s">
        <v>76</v>
      </c>
      <c r="F17" s="17" t="s">
        <v>170</v>
      </c>
      <c r="G17" s="4"/>
    </row>
    <row r="18" customFormat="1" ht="20" customHeight="1" spans="1:7">
      <c r="A18" s="17"/>
      <c r="B18" s="17"/>
      <c r="C18" s="5" t="s">
        <v>189</v>
      </c>
      <c r="D18" s="17" t="s">
        <v>179</v>
      </c>
      <c r="E18" s="17" t="s">
        <v>166</v>
      </c>
      <c r="F18" s="17" t="s">
        <v>170</v>
      </c>
      <c r="G18" s="4"/>
    </row>
    <row r="19" customFormat="1" ht="15" spans="1:7">
      <c r="A19" s="17"/>
      <c r="B19" s="17"/>
      <c r="C19" s="5" t="s">
        <v>190</v>
      </c>
      <c r="D19" s="17" t="s">
        <v>179</v>
      </c>
      <c r="E19" s="17" t="s">
        <v>169</v>
      </c>
      <c r="F19" s="4"/>
      <c r="G19" s="4"/>
    </row>
    <row r="20" customFormat="1" ht="15" spans="1:7">
      <c r="A20" s="17"/>
      <c r="B20" s="17"/>
      <c r="C20" s="5" t="s">
        <v>191</v>
      </c>
      <c r="D20" s="17" t="s">
        <v>179</v>
      </c>
      <c r="E20" s="17" t="s">
        <v>166</v>
      </c>
      <c r="F20" s="4"/>
      <c r="G20" s="4"/>
    </row>
    <row r="21" customFormat="1" ht="15" spans="1:7">
      <c r="A21" s="17"/>
      <c r="B21" s="17"/>
      <c r="C21" s="5" t="s">
        <v>192</v>
      </c>
      <c r="D21" s="17" t="s">
        <v>179</v>
      </c>
      <c r="E21" s="17" t="s">
        <v>74</v>
      </c>
      <c r="F21" s="4"/>
      <c r="G21" s="4"/>
    </row>
    <row r="22" customFormat="1" ht="15" spans="1:7">
      <c r="A22" s="17"/>
      <c r="B22" s="17"/>
      <c r="C22" s="5" t="s">
        <v>193</v>
      </c>
      <c r="D22" s="17" t="s">
        <v>179</v>
      </c>
      <c r="E22" s="17" t="s">
        <v>194</v>
      </c>
      <c r="F22" s="4"/>
      <c r="G22" s="4"/>
    </row>
    <row r="23" customFormat="1" ht="15" spans="1:7">
      <c r="A23" s="17"/>
      <c r="B23" s="17"/>
      <c r="C23" s="5" t="s">
        <v>195</v>
      </c>
      <c r="D23" s="17" t="s">
        <v>196</v>
      </c>
      <c r="E23" s="17" t="s">
        <v>197</v>
      </c>
      <c r="F23" s="4"/>
      <c r="G23" s="4"/>
    </row>
    <row r="24" customFormat="1" ht="15" spans="1:7">
      <c r="A24" s="17" t="s">
        <v>74</v>
      </c>
      <c r="B24" s="17" t="s">
        <v>198</v>
      </c>
      <c r="C24" s="5" t="s">
        <v>168</v>
      </c>
      <c r="D24" s="17" t="s">
        <v>15</v>
      </c>
      <c r="E24" s="17" t="s">
        <v>199</v>
      </c>
      <c r="F24" s="4"/>
      <c r="G24" s="4"/>
    </row>
    <row r="25" customFormat="1" ht="15" spans="1:7">
      <c r="A25" s="22"/>
      <c r="B25" s="22"/>
      <c r="C25" s="5" t="s">
        <v>171</v>
      </c>
      <c r="D25" s="17" t="s">
        <v>15</v>
      </c>
      <c r="E25" s="17" t="s">
        <v>200</v>
      </c>
      <c r="F25" s="4"/>
      <c r="G25" s="4"/>
    </row>
    <row r="26" customFormat="1" ht="15" spans="1:7">
      <c r="A26" s="22"/>
      <c r="B26" s="22"/>
      <c r="C26" s="5" t="s">
        <v>201</v>
      </c>
      <c r="D26" s="17" t="s">
        <v>15</v>
      </c>
      <c r="E26" s="17" t="s">
        <v>202</v>
      </c>
      <c r="F26" s="4"/>
      <c r="G26" s="4"/>
    </row>
    <row r="27" customFormat="1" ht="15" spans="1:7">
      <c r="A27" s="22"/>
      <c r="B27" s="22"/>
      <c r="C27" s="5" t="s">
        <v>173</v>
      </c>
      <c r="D27" s="17" t="s">
        <v>174</v>
      </c>
      <c r="E27" s="17" t="s">
        <v>166</v>
      </c>
      <c r="F27" s="4"/>
      <c r="G27" s="4"/>
    </row>
    <row r="28" customFormat="1" ht="15" spans="1:7">
      <c r="A28" s="22"/>
      <c r="B28" s="22"/>
      <c r="C28" s="5" t="s">
        <v>203</v>
      </c>
      <c r="D28" s="17" t="s">
        <v>174</v>
      </c>
      <c r="E28" s="17" t="s">
        <v>166</v>
      </c>
      <c r="F28" s="4"/>
      <c r="G28" s="4"/>
    </row>
    <row r="29" customFormat="1" ht="15" spans="1:7">
      <c r="A29" s="22"/>
      <c r="B29" s="22"/>
      <c r="C29" s="5" t="s">
        <v>176</v>
      </c>
      <c r="D29" s="17" t="s">
        <v>174</v>
      </c>
      <c r="E29" s="17" t="s">
        <v>204</v>
      </c>
      <c r="F29" s="4"/>
      <c r="G29" s="4"/>
    </row>
    <row r="30" customFormat="1" ht="15" spans="1:7">
      <c r="A30" s="22"/>
      <c r="B30" s="22"/>
      <c r="C30" s="5" t="s">
        <v>177</v>
      </c>
      <c r="D30" s="17" t="s">
        <v>174</v>
      </c>
      <c r="E30" s="17" t="s">
        <v>78</v>
      </c>
      <c r="F30" s="4"/>
      <c r="G30" s="4"/>
    </row>
    <row r="31" customFormat="1" ht="15" spans="1:7">
      <c r="A31" s="22"/>
      <c r="B31" s="22"/>
      <c r="C31" s="5" t="s">
        <v>178</v>
      </c>
      <c r="D31" s="17" t="s">
        <v>179</v>
      </c>
      <c r="E31" s="17" t="s">
        <v>78</v>
      </c>
      <c r="F31" s="4"/>
      <c r="G31" s="4"/>
    </row>
    <row r="32" customFormat="1" ht="15" spans="1:7">
      <c r="A32" s="22"/>
      <c r="B32" s="22"/>
      <c r="C32" s="5" t="s">
        <v>180</v>
      </c>
      <c r="D32" s="17" t="s">
        <v>179</v>
      </c>
      <c r="E32" s="17" t="s">
        <v>78</v>
      </c>
      <c r="F32" s="4"/>
      <c r="G32" s="4"/>
    </row>
    <row r="33" customFormat="1" ht="15" spans="1:7">
      <c r="A33" s="22"/>
      <c r="B33" s="22"/>
      <c r="C33" s="5" t="s">
        <v>205</v>
      </c>
      <c r="D33" s="17" t="s">
        <v>182</v>
      </c>
      <c r="E33" s="17" t="s">
        <v>166</v>
      </c>
      <c r="F33" s="4"/>
      <c r="G33" s="4"/>
    </row>
    <row r="34" customFormat="1" ht="15" spans="1:7">
      <c r="A34" s="22"/>
      <c r="B34" s="22"/>
      <c r="C34" s="5" t="s">
        <v>206</v>
      </c>
      <c r="D34" s="17" t="s">
        <v>179</v>
      </c>
      <c r="E34" s="17" t="s">
        <v>74</v>
      </c>
      <c r="F34" s="4"/>
      <c r="G34" s="4"/>
    </row>
    <row r="35" customFormat="1" ht="15" spans="1:7">
      <c r="A35" s="22"/>
      <c r="B35" s="22"/>
      <c r="C35" s="5" t="s">
        <v>207</v>
      </c>
      <c r="D35" s="17" t="s">
        <v>179</v>
      </c>
      <c r="E35" s="17" t="s">
        <v>76</v>
      </c>
      <c r="F35" s="4"/>
      <c r="G35" s="4"/>
    </row>
    <row r="36" customFormat="1" ht="15" spans="1:7">
      <c r="A36" s="22"/>
      <c r="B36" s="22"/>
      <c r="C36" s="5" t="s">
        <v>184</v>
      </c>
      <c r="D36" s="17" t="s">
        <v>179</v>
      </c>
      <c r="E36" s="17" t="s">
        <v>208</v>
      </c>
      <c r="F36" s="4"/>
      <c r="G36" s="4"/>
    </row>
    <row r="37" customFormat="1" ht="15" spans="1:7">
      <c r="A37" s="22"/>
      <c r="B37" s="22"/>
      <c r="C37" s="5" t="s">
        <v>209</v>
      </c>
      <c r="D37" s="17" t="s">
        <v>179</v>
      </c>
      <c r="E37" s="17" t="s">
        <v>166</v>
      </c>
      <c r="F37" s="4"/>
      <c r="G37" s="4"/>
    </row>
    <row r="38" customFormat="1" ht="15" spans="1:7">
      <c r="A38" s="22"/>
      <c r="B38" s="22"/>
      <c r="C38" s="5" t="s">
        <v>210</v>
      </c>
      <c r="D38" s="17" t="s">
        <v>179</v>
      </c>
      <c r="E38" s="17" t="s">
        <v>76</v>
      </c>
      <c r="F38" s="4"/>
      <c r="G38" s="4"/>
    </row>
    <row r="39" customFormat="1" ht="15" spans="1:7">
      <c r="A39" s="22"/>
      <c r="B39" s="22"/>
      <c r="C39" s="5" t="s">
        <v>211</v>
      </c>
      <c r="D39" s="17" t="s">
        <v>179</v>
      </c>
      <c r="E39" s="17" t="s">
        <v>166</v>
      </c>
      <c r="F39" s="4"/>
      <c r="G39" s="4"/>
    </row>
    <row r="40" customFormat="1" ht="15" spans="1:7">
      <c r="A40" s="22"/>
      <c r="B40" s="22"/>
      <c r="C40" s="5" t="s">
        <v>212</v>
      </c>
      <c r="D40" s="17" t="s">
        <v>179</v>
      </c>
      <c r="E40" s="17" t="s">
        <v>166</v>
      </c>
      <c r="F40" s="4"/>
      <c r="G40" s="4"/>
    </row>
    <row r="41" customFormat="1" ht="15" spans="1:7">
      <c r="A41" s="22"/>
      <c r="B41" s="22"/>
      <c r="C41" s="5" t="s">
        <v>213</v>
      </c>
      <c r="D41" s="17" t="s">
        <v>179</v>
      </c>
      <c r="E41" s="17" t="s">
        <v>82</v>
      </c>
      <c r="F41" s="4"/>
      <c r="G41" s="4"/>
    </row>
    <row r="42" customFormat="1" ht="15" spans="1:7">
      <c r="A42" s="22"/>
      <c r="B42" s="22"/>
      <c r="C42" s="5" t="s">
        <v>214</v>
      </c>
      <c r="D42" s="17" t="s">
        <v>179</v>
      </c>
      <c r="E42" s="17" t="s">
        <v>74</v>
      </c>
      <c r="F42" s="4"/>
      <c r="G42" s="4"/>
    </row>
    <row r="43" customFormat="1" ht="15" spans="1:7">
      <c r="A43" s="22"/>
      <c r="B43" s="22"/>
      <c r="C43" s="5" t="s">
        <v>189</v>
      </c>
      <c r="D43" s="17" t="s">
        <v>179</v>
      </c>
      <c r="E43" s="17" t="s">
        <v>74</v>
      </c>
      <c r="F43" s="4"/>
      <c r="G43" s="4"/>
    </row>
    <row r="44" customFormat="1" ht="15" spans="1:7">
      <c r="A44" s="22"/>
      <c r="B44" s="22"/>
      <c r="C44" s="5" t="s">
        <v>215</v>
      </c>
      <c r="D44" s="17" t="s">
        <v>179</v>
      </c>
      <c r="E44" s="17" t="s">
        <v>199</v>
      </c>
      <c r="F44" s="4"/>
      <c r="G44" s="4"/>
    </row>
    <row r="45" customFormat="1" ht="15" spans="1:7">
      <c r="A45" s="22"/>
      <c r="B45" s="22"/>
      <c r="C45" s="5" t="s">
        <v>216</v>
      </c>
      <c r="D45" s="17" t="s">
        <v>179</v>
      </c>
      <c r="E45" s="17" t="s">
        <v>76</v>
      </c>
      <c r="F45" s="4"/>
      <c r="G45" s="4"/>
    </row>
    <row r="46" customFormat="1" ht="15" spans="1:7">
      <c r="A46" s="22"/>
      <c r="B46" s="22"/>
      <c r="C46" s="5" t="s">
        <v>217</v>
      </c>
      <c r="D46" s="17" t="s">
        <v>179</v>
      </c>
      <c r="E46" s="17" t="s">
        <v>78</v>
      </c>
      <c r="F46" s="4"/>
      <c r="G46" s="4"/>
    </row>
    <row r="47" customFormat="1" ht="15" spans="1:7">
      <c r="A47" s="22"/>
      <c r="B47" s="22"/>
      <c r="C47" s="5" t="s">
        <v>191</v>
      </c>
      <c r="D47" s="17" t="s">
        <v>179</v>
      </c>
      <c r="E47" s="17" t="s">
        <v>185</v>
      </c>
      <c r="F47" s="4"/>
      <c r="G47" s="4"/>
    </row>
    <row r="48" customFormat="1" ht="15" spans="1:7">
      <c r="A48" s="22"/>
      <c r="B48" s="22"/>
      <c r="C48" s="5" t="s">
        <v>218</v>
      </c>
      <c r="D48" s="17" t="s">
        <v>179</v>
      </c>
      <c r="E48" s="17" t="s">
        <v>76</v>
      </c>
      <c r="F48" s="4"/>
      <c r="G48" s="4"/>
    </row>
    <row r="49" customFormat="1" ht="15" spans="1:7">
      <c r="A49" s="22"/>
      <c r="B49" s="22"/>
      <c r="C49" s="5" t="s">
        <v>219</v>
      </c>
      <c r="D49" s="17" t="s">
        <v>179</v>
      </c>
      <c r="E49" s="17" t="s">
        <v>74</v>
      </c>
      <c r="F49" s="4"/>
      <c r="G49" s="4"/>
    </row>
    <row r="50" customFormat="1" ht="15" spans="1:7">
      <c r="A50" s="22"/>
      <c r="B50" s="22"/>
      <c r="C50" s="5" t="s">
        <v>220</v>
      </c>
      <c r="D50" s="17" t="s">
        <v>179</v>
      </c>
      <c r="E50" s="17" t="s">
        <v>221</v>
      </c>
      <c r="F50" s="4"/>
      <c r="G50" s="4"/>
    </row>
    <row r="51" customFormat="1" ht="15" spans="1:7">
      <c r="A51" s="22"/>
      <c r="B51" s="22"/>
      <c r="C51" s="5" t="s">
        <v>193</v>
      </c>
      <c r="D51" s="17" t="s">
        <v>179</v>
      </c>
      <c r="E51" s="17" t="s">
        <v>222</v>
      </c>
      <c r="F51" s="4"/>
      <c r="G51" s="4"/>
    </row>
    <row r="52" customFormat="1" ht="15" spans="1:7">
      <c r="A52" s="22"/>
      <c r="B52" s="22"/>
      <c r="C52" s="5" t="s">
        <v>195</v>
      </c>
      <c r="D52" s="17" t="s">
        <v>196</v>
      </c>
      <c r="E52" s="17" t="s">
        <v>223</v>
      </c>
      <c r="F52" s="4"/>
      <c r="G52" s="4"/>
    </row>
    <row r="53" customFormat="1" ht="15" spans="1:7">
      <c r="A53" s="17" t="s">
        <v>76</v>
      </c>
      <c r="B53" s="19" t="s">
        <v>224</v>
      </c>
      <c r="C53" s="5" t="s">
        <v>168</v>
      </c>
      <c r="D53" s="17" t="s">
        <v>15</v>
      </c>
      <c r="E53" s="17" t="s">
        <v>225</v>
      </c>
      <c r="F53" s="4"/>
      <c r="G53" s="4"/>
    </row>
    <row r="54" customFormat="1" ht="15" spans="1:7">
      <c r="A54" s="17"/>
      <c r="B54" s="17"/>
      <c r="C54" s="5" t="s">
        <v>171</v>
      </c>
      <c r="D54" s="17" t="s">
        <v>15</v>
      </c>
      <c r="E54" s="17" t="s">
        <v>226</v>
      </c>
      <c r="F54" s="4"/>
      <c r="G54" s="4"/>
    </row>
    <row r="55" customFormat="1" ht="15" spans="1:7">
      <c r="A55" s="17"/>
      <c r="B55" s="17"/>
      <c r="C55" s="5" t="s">
        <v>201</v>
      </c>
      <c r="D55" s="17" t="s">
        <v>15</v>
      </c>
      <c r="E55" s="17" t="s">
        <v>227</v>
      </c>
      <c r="F55" s="4"/>
      <c r="G55" s="4"/>
    </row>
    <row r="56" customFormat="1" ht="15" spans="1:7">
      <c r="A56" s="17"/>
      <c r="B56" s="17"/>
      <c r="C56" s="5" t="s">
        <v>173</v>
      </c>
      <c r="D56" s="17" t="s">
        <v>174</v>
      </c>
      <c r="E56" s="17" t="s">
        <v>166</v>
      </c>
      <c r="F56" s="4"/>
      <c r="G56" s="4"/>
    </row>
    <row r="57" customFormat="1" ht="15" spans="1:7">
      <c r="A57" s="17"/>
      <c r="B57" s="17"/>
      <c r="C57" s="5" t="s">
        <v>228</v>
      </c>
      <c r="D57" s="17" t="s">
        <v>174</v>
      </c>
      <c r="E57" s="17" t="s">
        <v>166</v>
      </c>
      <c r="F57" s="4"/>
      <c r="G57" s="4"/>
    </row>
    <row r="58" customFormat="1" ht="15" spans="1:7">
      <c r="A58" s="17"/>
      <c r="B58" s="17"/>
      <c r="C58" s="5" t="s">
        <v>176</v>
      </c>
      <c r="D58" s="17" t="s">
        <v>174</v>
      </c>
      <c r="E58" s="17" t="s">
        <v>229</v>
      </c>
      <c r="F58" s="4"/>
      <c r="G58" s="4"/>
    </row>
    <row r="59" customFormat="1" ht="15" spans="1:7">
      <c r="A59" s="17"/>
      <c r="B59" s="17"/>
      <c r="C59" s="5" t="s">
        <v>177</v>
      </c>
      <c r="D59" s="17" t="s">
        <v>174</v>
      </c>
      <c r="E59" s="17" t="s">
        <v>78</v>
      </c>
      <c r="F59" s="4"/>
      <c r="G59" s="4"/>
    </row>
    <row r="60" customFormat="1" ht="15" spans="1:7">
      <c r="A60" s="17"/>
      <c r="B60" s="17"/>
      <c r="C60" s="5" t="s">
        <v>178</v>
      </c>
      <c r="D60" s="17" t="s">
        <v>179</v>
      </c>
      <c r="E60" s="17" t="s">
        <v>78</v>
      </c>
      <c r="F60" s="4"/>
      <c r="G60" s="4"/>
    </row>
    <row r="61" customFormat="1" ht="15" spans="1:7">
      <c r="A61" s="17"/>
      <c r="B61" s="17"/>
      <c r="C61" s="5" t="s">
        <v>180</v>
      </c>
      <c r="D61" s="17" t="s">
        <v>179</v>
      </c>
      <c r="E61" s="17" t="s">
        <v>78</v>
      </c>
      <c r="F61" s="4"/>
      <c r="G61" s="4"/>
    </row>
    <row r="62" customFormat="1" ht="15" spans="1:7">
      <c r="A62" s="17"/>
      <c r="B62" s="17"/>
      <c r="C62" s="5" t="s">
        <v>205</v>
      </c>
      <c r="D62" s="17" t="s">
        <v>182</v>
      </c>
      <c r="E62" s="17" t="s">
        <v>166</v>
      </c>
      <c r="F62" s="4"/>
      <c r="G62" s="4"/>
    </row>
    <row r="63" customFormat="1" ht="15" spans="1:7">
      <c r="A63" s="17"/>
      <c r="B63" s="17"/>
      <c r="C63" s="5" t="s">
        <v>183</v>
      </c>
      <c r="D63" s="17" t="s">
        <v>179</v>
      </c>
      <c r="E63" s="17" t="s">
        <v>166</v>
      </c>
      <c r="F63" s="4"/>
      <c r="G63" s="4"/>
    </row>
    <row r="64" customFormat="1" ht="15" spans="1:7">
      <c r="A64" s="17"/>
      <c r="B64" s="17"/>
      <c r="C64" s="5" t="s">
        <v>207</v>
      </c>
      <c r="D64" s="17" t="s">
        <v>179</v>
      </c>
      <c r="E64" s="17" t="s">
        <v>76</v>
      </c>
      <c r="F64" s="4"/>
      <c r="G64" s="4"/>
    </row>
    <row r="65" customFormat="1" ht="15" spans="1:7">
      <c r="A65" s="17"/>
      <c r="B65" s="17"/>
      <c r="C65" s="5" t="s">
        <v>184</v>
      </c>
      <c r="D65" s="17" t="s">
        <v>179</v>
      </c>
      <c r="E65" s="17" t="s">
        <v>230</v>
      </c>
      <c r="F65" s="4"/>
      <c r="G65" s="4"/>
    </row>
    <row r="66" customFormat="1" ht="15" spans="1:7">
      <c r="A66" s="17"/>
      <c r="B66" s="17"/>
      <c r="C66" s="5" t="s">
        <v>209</v>
      </c>
      <c r="D66" s="17" t="s">
        <v>179</v>
      </c>
      <c r="E66" s="17" t="s">
        <v>166</v>
      </c>
      <c r="F66" s="4"/>
      <c r="G66" s="4"/>
    </row>
    <row r="67" customFormat="1" ht="15" spans="1:7">
      <c r="A67" s="17"/>
      <c r="B67" s="17"/>
      <c r="C67" s="5" t="s">
        <v>210</v>
      </c>
      <c r="D67" s="17" t="s">
        <v>179</v>
      </c>
      <c r="E67" s="17" t="s">
        <v>84</v>
      </c>
      <c r="F67" s="4"/>
      <c r="G67" s="4"/>
    </row>
    <row r="68" customFormat="1" ht="15" spans="1:7">
      <c r="A68" s="17"/>
      <c r="B68" s="17"/>
      <c r="C68" s="5" t="s">
        <v>212</v>
      </c>
      <c r="D68" s="17" t="s">
        <v>179</v>
      </c>
      <c r="E68" s="17" t="s">
        <v>76</v>
      </c>
      <c r="F68" s="4"/>
      <c r="G68" s="4"/>
    </row>
    <row r="69" customFormat="1" ht="15" spans="1:7">
      <c r="A69" s="17"/>
      <c r="B69" s="17"/>
      <c r="C69" s="5" t="s">
        <v>213</v>
      </c>
      <c r="D69" s="17" t="s">
        <v>179</v>
      </c>
      <c r="E69" s="17" t="s">
        <v>82</v>
      </c>
      <c r="F69" s="4"/>
      <c r="G69" s="4"/>
    </row>
    <row r="70" customFormat="1" ht="15" spans="1:7">
      <c r="A70" s="17"/>
      <c r="B70" s="17"/>
      <c r="C70" s="5" t="s">
        <v>214</v>
      </c>
      <c r="D70" s="17" t="s">
        <v>179</v>
      </c>
      <c r="E70" s="17" t="s">
        <v>76</v>
      </c>
      <c r="F70" s="4"/>
      <c r="G70" s="4"/>
    </row>
    <row r="71" customFormat="1" ht="15" spans="1:7">
      <c r="A71" s="17"/>
      <c r="B71" s="17"/>
      <c r="C71" s="5" t="s">
        <v>189</v>
      </c>
      <c r="D71" s="17" t="s">
        <v>179</v>
      </c>
      <c r="E71" s="17" t="s">
        <v>166</v>
      </c>
      <c r="F71" s="4"/>
      <c r="G71" s="4"/>
    </row>
    <row r="72" customFormat="1" ht="15" spans="1:7">
      <c r="A72" s="17"/>
      <c r="B72" s="17"/>
      <c r="C72" s="5" t="s">
        <v>215</v>
      </c>
      <c r="D72" s="17" t="s">
        <v>179</v>
      </c>
      <c r="E72" s="17" t="s">
        <v>225</v>
      </c>
      <c r="F72" s="4"/>
      <c r="G72" s="4"/>
    </row>
    <row r="73" customFormat="1" ht="15" spans="1:7">
      <c r="A73" s="17"/>
      <c r="B73" s="17"/>
      <c r="C73" s="5" t="s">
        <v>216</v>
      </c>
      <c r="D73" s="17" t="s">
        <v>179</v>
      </c>
      <c r="E73" s="17" t="s">
        <v>231</v>
      </c>
      <c r="F73" s="4"/>
      <c r="G73" s="4"/>
    </row>
    <row r="74" customFormat="1" ht="15" spans="1:7">
      <c r="A74" s="17"/>
      <c r="B74" s="17"/>
      <c r="C74" s="5" t="s">
        <v>191</v>
      </c>
      <c r="D74" s="17" t="s">
        <v>179</v>
      </c>
      <c r="E74" s="17" t="s">
        <v>232</v>
      </c>
      <c r="F74" s="4"/>
      <c r="G74" s="4"/>
    </row>
    <row r="75" customFormat="1" ht="15" spans="1:7">
      <c r="A75" s="17"/>
      <c r="B75" s="17"/>
      <c r="C75" s="5" t="s">
        <v>233</v>
      </c>
      <c r="D75" s="17" t="s">
        <v>179</v>
      </c>
      <c r="E75" s="17" t="s">
        <v>166</v>
      </c>
      <c r="F75" s="4"/>
      <c r="G75" s="4"/>
    </row>
    <row r="76" customFormat="1" ht="15" spans="1:7">
      <c r="A76" s="17"/>
      <c r="B76" s="17"/>
      <c r="C76" s="5" t="s">
        <v>218</v>
      </c>
      <c r="D76" s="17" t="s">
        <v>179</v>
      </c>
      <c r="E76" s="17" t="s">
        <v>78</v>
      </c>
      <c r="F76" s="4"/>
      <c r="G76" s="4"/>
    </row>
    <row r="77" customFormat="1" ht="15" spans="1:7">
      <c r="A77" s="17"/>
      <c r="B77" s="17"/>
      <c r="C77" s="5" t="s">
        <v>192</v>
      </c>
      <c r="D77" s="17" t="s">
        <v>179</v>
      </c>
      <c r="E77" s="17" t="s">
        <v>166</v>
      </c>
      <c r="F77" s="4"/>
      <c r="G77" s="4"/>
    </row>
    <row r="78" customFormat="1" ht="15" spans="1:7">
      <c r="A78" s="17"/>
      <c r="B78" s="17"/>
      <c r="C78" s="5" t="s">
        <v>220</v>
      </c>
      <c r="D78" s="17" t="s">
        <v>179</v>
      </c>
      <c r="E78" s="17" t="s">
        <v>234</v>
      </c>
      <c r="F78" s="4"/>
      <c r="G78" s="4"/>
    </row>
    <row r="79" customFormat="1" ht="15" spans="1:7">
      <c r="A79" s="17"/>
      <c r="B79" s="17"/>
      <c r="C79" s="5" t="s">
        <v>193</v>
      </c>
      <c r="D79" s="17" t="s">
        <v>179</v>
      </c>
      <c r="E79" s="17" t="s">
        <v>235</v>
      </c>
      <c r="F79" s="4"/>
      <c r="G79" s="4"/>
    </row>
    <row r="80" customFormat="1" ht="15" spans="1:7">
      <c r="A80" s="17"/>
      <c r="B80" s="17"/>
      <c r="C80" s="5" t="s">
        <v>195</v>
      </c>
      <c r="D80" s="17" t="s">
        <v>196</v>
      </c>
      <c r="E80" s="17" t="s">
        <v>236</v>
      </c>
      <c r="F80" s="4"/>
      <c r="G80" s="4"/>
    </row>
    <row r="81" customFormat="1" ht="15" spans="1:7">
      <c r="A81" s="17" t="s">
        <v>78</v>
      </c>
      <c r="B81" s="17" t="s">
        <v>63</v>
      </c>
      <c r="C81" s="5" t="s">
        <v>168</v>
      </c>
      <c r="D81" s="17" t="s">
        <v>15</v>
      </c>
      <c r="E81" s="17" t="s">
        <v>145</v>
      </c>
      <c r="F81" s="4"/>
      <c r="G81" s="4"/>
    </row>
    <row r="82" customFormat="1" ht="15" spans="1:7">
      <c r="A82" s="17"/>
      <c r="B82" s="17"/>
      <c r="C82" s="5" t="s">
        <v>171</v>
      </c>
      <c r="D82" s="17" t="s">
        <v>15</v>
      </c>
      <c r="E82" s="17" t="s">
        <v>237</v>
      </c>
      <c r="F82" s="4"/>
      <c r="G82" s="4"/>
    </row>
    <row r="83" customFormat="1" ht="15" spans="1:7">
      <c r="A83" s="17"/>
      <c r="B83" s="17"/>
      <c r="C83" s="5" t="s">
        <v>201</v>
      </c>
      <c r="D83" s="17" t="s">
        <v>15</v>
      </c>
      <c r="E83" s="17" t="s">
        <v>238</v>
      </c>
      <c r="F83" s="4"/>
      <c r="G83" s="4"/>
    </row>
    <row r="84" customFormat="1" ht="15" spans="1:7">
      <c r="A84" s="17"/>
      <c r="B84" s="17"/>
      <c r="C84" s="5" t="s">
        <v>173</v>
      </c>
      <c r="D84" s="17" t="s">
        <v>174</v>
      </c>
      <c r="E84" s="17" t="s">
        <v>74</v>
      </c>
      <c r="F84" s="4"/>
      <c r="G84" s="4"/>
    </row>
    <row r="85" customFormat="1" ht="15" spans="1:7">
      <c r="A85" s="17"/>
      <c r="B85" s="17"/>
      <c r="C85" s="5" t="s">
        <v>176</v>
      </c>
      <c r="D85" s="17" t="s">
        <v>174</v>
      </c>
      <c r="E85" s="17" t="s">
        <v>239</v>
      </c>
      <c r="F85" s="4"/>
      <c r="G85" s="4"/>
    </row>
    <row r="86" customFormat="1" ht="15" spans="1:7">
      <c r="A86" s="17"/>
      <c r="B86" s="17"/>
      <c r="C86" s="5" t="s">
        <v>177</v>
      </c>
      <c r="D86" s="17" t="s">
        <v>174</v>
      </c>
      <c r="E86" s="17" t="s">
        <v>82</v>
      </c>
      <c r="F86" s="4"/>
      <c r="G86" s="4"/>
    </row>
    <row r="87" customFormat="1" ht="15" spans="1:7">
      <c r="A87" s="17"/>
      <c r="B87" s="17"/>
      <c r="C87" s="5" t="s">
        <v>178</v>
      </c>
      <c r="D87" s="17" t="s">
        <v>179</v>
      </c>
      <c r="E87" s="17" t="s">
        <v>82</v>
      </c>
      <c r="F87" s="4"/>
      <c r="G87" s="4"/>
    </row>
    <row r="88" customFormat="1" ht="15" spans="1:7">
      <c r="A88" s="17"/>
      <c r="B88" s="17"/>
      <c r="C88" s="5" t="s">
        <v>180</v>
      </c>
      <c r="D88" s="17" t="s">
        <v>179</v>
      </c>
      <c r="E88" s="17" t="s">
        <v>82</v>
      </c>
      <c r="F88" s="4"/>
      <c r="G88" s="4"/>
    </row>
    <row r="89" customFormat="1" ht="15" spans="1:7">
      <c r="A89" s="17"/>
      <c r="B89" s="17"/>
      <c r="C89" s="5" t="s">
        <v>205</v>
      </c>
      <c r="D89" s="17" t="s">
        <v>182</v>
      </c>
      <c r="E89" s="17" t="s">
        <v>74</v>
      </c>
      <c r="F89" s="4"/>
      <c r="G89" s="4"/>
    </row>
    <row r="90" customFormat="1" ht="15" spans="1:7">
      <c r="A90" s="17"/>
      <c r="B90" s="17"/>
      <c r="C90" s="5" t="s">
        <v>206</v>
      </c>
      <c r="D90" s="17" t="s">
        <v>179</v>
      </c>
      <c r="E90" s="17" t="s">
        <v>76</v>
      </c>
      <c r="F90" s="4"/>
      <c r="G90" s="4"/>
    </row>
    <row r="91" customFormat="1" ht="15" spans="1:7">
      <c r="A91" s="17"/>
      <c r="B91" s="17"/>
      <c r="C91" s="5" t="s">
        <v>207</v>
      </c>
      <c r="D91" s="17" t="s">
        <v>179</v>
      </c>
      <c r="E91" s="17" t="s">
        <v>82</v>
      </c>
      <c r="F91" s="4"/>
      <c r="G91" s="4"/>
    </row>
    <row r="92" customFormat="1" ht="15" spans="1:7">
      <c r="A92" s="17"/>
      <c r="B92" s="17"/>
      <c r="C92" s="5" t="s">
        <v>184</v>
      </c>
      <c r="D92" s="17" t="s">
        <v>179</v>
      </c>
      <c r="E92" s="17" t="s">
        <v>240</v>
      </c>
      <c r="F92" s="4"/>
      <c r="G92" s="4"/>
    </row>
    <row r="93" customFormat="1" ht="15" spans="1:7">
      <c r="A93" s="17"/>
      <c r="B93" s="17"/>
      <c r="C93" s="5" t="s">
        <v>209</v>
      </c>
      <c r="D93" s="17" t="s">
        <v>179</v>
      </c>
      <c r="E93" s="17" t="s">
        <v>74</v>
      </c>
      <c r="F93" s="4"/>
      <c r="G93" s="4"/>
    </row>
    <row r="94" customFormat="1" ht="15" spans="1:7">
      <c r="A94" s="17"/>
      <c r="B94" s="17"/>
      <c r="C94" s="5" t="s">
        <v>210</v>
      </c>
      <c r="D94" s="17" t="s">
        <v>179</v>
      </c>
      <c r="E94" s="17" t="s">
        <v>185</v>
      </c>
      <c r="F94" s="4"/>
      <c r="G94" s="4"/>
    </row>
    <row r="95" customFormat="1" ht="15" spans="1:7">
      <c r="A95" s="17"/>
      <c r="B95" s="17"/>
      <c r="C95" s="5" t="s">
        <v>241</v>
      </c>
      <c r="D95" s="17" t="s">
        <v>179</v>
      </c>
      <c r="E95" s="17" t="s">
        <v>166</v>
      </c>
      <c r="F95" s="4"/>
      <c r="G95" s="4"/>
    </row>
    <row r="96" customFormat="1" ht="15" spans="1:7">
      <c r="A96" s="17"/>
      <c r="B96" s="17"/>
      <c r="C96" s="5" t="s">
        <v>212</v>
      </c>
      <c r="D96" s="17" t="s">
        <v>179</v>
      </c>
      <c r="E96" s="17" t="s">
        <v>231</v>
      </c>
      <c r="F96" s="4"/>
      <c r="G96" s="4"/>
    </row>
    <row r="97" customFormat="1" ht="15" spans="1:7">
      <c r="A97" s="17"/>
      <c r="B97" s="17"/>
      <c r="C97" s="5" t="s">
        <v>213</v>
      </c>
      <c r="D97" s="17" t="s">
        <v>179</v>
      </c>
      <c r="E97" s="17" t="s">
        <v>222</v>
      </c>
      <c r="F97" s="4"/>
      <c r="G97" s="4"/>
    </row>
    <row r="98" customFormat="1" ht="15" spans="1:7">
      <c r="A98" s="17"/>
      <c r="B98" s="17"/>
      <c r="C98" s="5" t="s">
        <v>242</v>
      </c>
      <c r="D98" s="17" t="s">
        <v>179</v>
      </c>
      <c r="E98" s="17" t="s">
        <v>74</v>
      </c>
      <c r="F98" s="4"/>
      <c r="G98" s="4"/>
    </row>
    <row r="99" customFormat="1" ht="15" spans="1:7">
      <c r="A99" s="17"/>
      <c r="B99" s="17"/>
      <c r="C99" s="5" t="s">
        <v>243</v>
      </c>
      <c r="D99" s="17" t="s">
        <v>179</v>
      </c>
      <c r="E99" s="17" t="s">
        <v>78</v>
      </c>
      <c r="F99" s="4"/>
      <c r="G99" s="4"/>
    </row>
    <row r="100" customFormat="1" ht="15" spans="1:7">
      <c r="A100" s="17"/>
      <c r="B100" s="17"/>
      <c r="C100" s="5" t="s">
        <v>214</v>
      </c>
      <c r="D100" s="17" t="s">
        <v>179</v>
      </c>
      <c r="E100" s="17" t="s">
        <v>78</v>
      </c>
      <c r="F100" s="4"/>
      <c r="G100" s="4"/>
    </row>
    <row r="101" customFormat="1" ht="15" spans="1:7">
      <c r="A101" s="17"/>
      <c r="B101" s="17"/>
      <c r="C101" s="5" t="s">
        <v>189</v>
      </c>
      <c r="D101" s="17" t="s">
        <v>179</v>
      </c>
      <c r="E101" s="17" t="s">
        <v>74</v>
      </c>
      <c r="F101" s="4"/>
      <c r="G101" s="4"/>
    </row>
    <row r="102" customFormat="1" ht="15" spans="1:7">
      <c r="A102" s="17"/>
      <c r="B102" s="17"/>
      <c r="C102" s="5" t="s">
        <v>215</v>
      </c>
      <c r="D102" s="17" t="s">
        <v>179</v>
      </c>
      <c r="E102" s="17" t="s">
        <v>244</v>
      </c>
      <c r="F102" s="4"/>
      <c r="G102" s="4"/>
    </row>
    <row r="103" customFormat="1" ht="15" spans="1:7">
      <c r="A103" s="17"/>
      <c r="B103" s="17"/>
      <c r="C103" s="5" t="s">
        <v>245</v>
      </c>
      <c r="D103" s="17" t="s">
        <v>179</v>
      </c>
      <c r="E103" s="17" t="s">
        <v>82</v>
      </c>
      <c r="F103" s="4"/>
      <c r="G103" s="4"/>
    </row>
    <row r="104" customFormat="1" ht="15" spans="1:7">
      <c r="A104" s="17"/>
      <c r="B104" s="17"/>
      <c r="C104" s="5" t="s">
        <v>217</v>
      </c>
      <c r="D104" s="17" t="s">
        <v>179</v>
      </c>
      <c r="E104" s="17" t="s">
        <v>74</v>
      </c>
      <c r="F104" s="4"/>
      <c r="G104" s="4"/>
    </row>
    <row r="105" customFormat="1" ht="15" spans="1:7">
      <c r="A105" s="17"/>
      <c r="B105" s="17"/>
      <c r="C105" s="5" t="s">
        <v>191</v>
      </c>
      <c r="D105" s="17" t="s">
        <v>179</v>
      </c>
      <c r="E105" s="17" t="s">
        <v>246</v>
      </c>
      <c r="F105" s="4"/>
      <c r="G105" s="4"/>
    </row>
    <row r="106" customFormat="1" ht="15" spans="1:7">
      <c r="A106" s="17"/>
      <c r="B106" s="17"/>
      <c r="C106" s="5" t="s">
        <v>247</v>
      </c>
      <c r="D106" s="17" t="s">
        <v>179</v>
      </c>
      <c r="E106" s="17" t="s">
        <v>74</v>
      </c>
      <c r="F106" s="4"/>
      <c r="G106" s="4"/>
    </row>
    <row r="107" customFormat="1" ht="15" spans="1:7">
      <c r="A107" s="17"/>
      <c r="B107" s="17"/>
      <c r="C107" s="5" t="s">
        <v>248</v>
      </c>
      <c r="D107" s="17" t="s">
        <v>179</v>
      </c>
      <c r="E107" s="17" t="s">
        <v>76</v>
      </c>
      <c r="F107" s="4"/>
      <c r="G107" s="4"/>
    </row>
    <row r="108" customFormat="1" ht="15" spans="1:7">
      <c r="A108" s="17"/>
      <c r="B108" s="17"/>
      <c r="C108" s="5" t="s">
        <v>249</v>
      </c>
      <c r="D108" s="17" t="s">
        <v>179</v>
      </c>
      <c r="E108" s="17" t="s">
        <v>166</v>
      </c>
      <c r="F108" s="4"/>
      <c r="G108" s="4"/>
    </row>
    <row r="109" customFormat="1" ht="15" spans="1:7">
      <c r="A109" s="17"/>
      <c r="B109" s="17"/>
      <c r="C109" s="5" t="s">
        <v>218</v>
      </c>
      <c r="D109" s="17" t="s">
        <v>179</v>
      </c>
      <c r="E109" s="17" t="s">
        <v>250</v>
      </c>
      <c r="F109" s="4"/>
      <c r="G109" s="4"/>
    </row>
    <row r="110" customFormat="1" ht="15" spans="1:7">
      <c r="A110" s="17"/>
      <c r="B110" s="17"/>
      <c r="C110" s="5" t="s">
        <v>251</v>
      </c>
      <c r="D110" s="17" t="s">
        <v>179</v>
      </c>
      <c r="E110" s="17" t="s">
        <v>166</v>
      </c>
      <c r="F110" s="4"/>
      <c r="G110" s="4"/>
    </row>
    <row r="111" customFormat="1" ht="15" spans="1:7">
      <c r="A111" s="17"/>
      <c r="B111" s="17"/>
      <c r="C111" s="5" t="s">
        <v>219</v>
      </c>
      <c r="D111" s="17" t="s">
        <v>179</v>
      </c>
      <c r="E111" s="17" t="s">
        <v>76</v>
      </c>
      <c r="F111" s="4"/>
      <c r="G111" s="4"/>
    </row>
    <row r="112" customFormat="1" ht="15" spans="1:7">
      <c r="A112" s="17"/>
      <c r="B112" s="17"/>
      <c r="C112" s="5" t="s">
        <v>220</v>
      </c>
      <c r="D112" s="17" t="s">
        <v>179</v>
      </c>
      <c r="E112" s="17" t="s">
        <v>252</v>
      </c>
      <c r="F112" s="4"/>
      <c r="G112" s="4"/>
    </row>
    <row r="113" customFormat="1" ht="15" spans="1:7">
      <c r="A113" s="17"/>
      <c r="B113" s="17"/>
      <c r="C113" s="5" t="s">
        <v>193</v>
      </c>
      <c r="D113" s="17" t="s">
        <v>179</v>
      </c>
      <c r="E113" s="17" t="s">
        <v>253</v>
      </c>
      <c r="F113" s="4"/>
      <c r="G113" s="4"/>
    </row>
    <row r="114" customFormat="1" ht="15" spans="1:7">
      <c r="A114" s="17"/>
      <c r="B114" s="17"/>
      <c r="C114" s="5" t="s">
        <v>254</v>
      </c>
      <c r="D114" s="17" t="s">
        <v>179</v>
      </c>
      <c r="E114" s="17" t="s">
        <v>255</v>
      </c>
      <c r="F114" s="4"/>
      <c r="G114" s="4"/>
    </row>
    <row r="115" customFormat="1" ht="15" spans="1:7">
      <c r="A115" s="17"/>
      <c r="B115" s="17"/>
      <c r="C115" s="5" t="s">
        <v>195</v>
      </c>
      <c r="D115" s="17" t="s">
        <v>196</v>
      </c>
      <c r="E115" s="17" t="s">
        <v>256</v>
      </c>
      <c r="F115" s="4"/>
      <c r="G115" s="4"/>
    </row>
    <row r="116" customFormat="1" ht="15" spans="1:7">
      <c r="A116" s="17" t="s">
        <v>80</v>
      </c>
      <c r="B116" s="17" t="s">
        <v>257</v>
      </c>
      <c r="C116" s="5" t="s">
        <v>168</v>
      </c>
      <c r="D116" s="17" t="s">
        <v>15</v>
      </c>
      <c r="E116" s="17" t="s">
        <v>258</v>
      </c>
      <c r="F116" s="4"/>
      <c r="G116" s="4"/>
    </row>
    <row r="117" customFormat="1" ht="15" spans="1:7">
      <c r="A117" s="17"/>
      <c r="B117" s="17"/>
      <c r="C117" s="5" t="s">
        <v>171</v>
      </c>
      <c r="D117" s="17" t="s">
        <v>15</v>
      </c>
      <c r="E117" s="17" t="s">
        <v>259</v>
      </c>
      <c r="F117" s="4"/>
      <c r="G117" s="4"/>
    </row>
    <row r="118" customFormat="1" ht="15" spans="1:7">
      <c r="A118" s="17"/>
      <c r="B118" s="17"/>
      <c r="C118" s="5" t="s">
        <v>201</v>
      </c>
      <c r="D118" s="17" t="s">
        <v>15</v>
      </c>
      <c r="E118" s="17" t="s">
        <v>260</v>
      </c>
      <c r="F118" s="4"/>
      <c r="G118" s="4"/>
    </row>
    <row r="119" customFormat="1" ht="15" spans="1:7">
      <c r="A119" s="17"/>
      <c r="B119" s="17"/>
      <c r="C119" s="5" t="s">
        <v>173</v>
      </c>
      <c r="D119" s="17" t="s">
        <v>174</v>
      </c>
      <c r="E119" s="17" t="s">
        <v>76</v>
      </c>
      <c r="F119" s="4"/>
      <c r="G119" s="4"/>
    </row>
    <row r="120" customFormat="1" ht="15" spans="1:7">
      <c r="A120" s="17"/>
      <c r="B120" s="17"/>
      <c r="C120" s="5" t="s">
        <v>203</v>
      </c>
      <c r="D120" s="17" t="s">
        <v>174</v>
      </c>
      <c r="E120" s="17" t="s">
        <v>76</v>
      </c>
      <c r="F120" s="4"/>
      <c r="G120" s="4"/>
    </row>
    <row r="121" customFormat="1" ht="15" spans="1:7">
      <c r="A121" s="17"/>
      <c r="B121" s="17"/>
      <c r="C121" s="5" t="s">
        <v>176</v>
      </c>
      <c r="D121" s="17" t="s">
        <v>174</v>
      </c>
      <c r="E121" s="17" t="s">
        <v>261</v>
      </c>
      <c r="F121" s="4"/>
      <c r="G121" s="4"/>
    </row>
    <row r="122" customFormat="1" ht="15" spans="1:7">
      <c r="A122" s="17"/>
      <c r="B122" s="17"/>
      <c r="C122" s="5" t="s">
        <v>177</v>
      </c>
      <c r="D122" s="17" t="s">
        <v>174</v>
      </c>
      <c r="E122" s="17" t="s">
        <v>78</v>
      </c>
      <c r="F122" s="4"/>
      <c r="G122" s="4"/>
    </row>
    <row r="123" customFormat="1" ht="15" spans="1:7">
      <c r="A123" s="17"/>
      <c r="B123" s="17"/>
      <c r="C123" s="5" t="s">
        <v>178</v>
      </c>
      <c r="D123" s="17" t="s">
        <v>179</v>
      </c>
      <c r="E123" s="17" t="s">
        <v>78</v>
      </c>
      <c r="F123" s="4"/>
      <c r="G123" s="4"/>
    </row>
    <row r="124" customFormat="1" ht="15" spans="1:7">
      <c r="A124" s="17"/>
      <c r="B124" s="17"/>
      <c r="C124" s="5" t="s">
        <v>180</v>
      </c>
      <c r="D124" s="17" t="s">
        <v>179</v>
      </c>
      <c r="E124" s="17" t="s">
        <v>78</v>
      </c>
      <c r="F124" s="4"/>
      <c r="G124" s="4"/>
    </row>
    <row r="125" customFormat="1" ht="15" spans="1:7">
      <c r="A125" s="17"/>
      <c r="B125" s="17"/>
      <c r="C125" s="5" t="s">
        <v>205</v>
      </c>
      <c r="D125" s="17" t="s">
        <v>182</v>
      </c>
      <c r="E125" s="17" t="s">
        <v>76</v>
      </c>
      <c r="F125" s="4"/>
      <c r="G125" s="4"/>
    </row>
    <row r="126" customFormat="1" ht="15" spans="1:7">
      <c r="A126" s="17"/>
      <c r="B126" s="17"/>
      <c r="C126" s="5" t="s">
        <v>206</v>
      </c>
      <c r="D126" s="17" t="s">
        <v>179</v>
      </c>
      <c r="E126" s="17" t="s">
        <v>80</v>
      </c>
      <c r="F126" s="4"/>
      <c r="G126" s="4"/>
    </row>
    <row r="127" customFormat="1" ht="15" spans="1:7">
      <c r="A127" s="17"/>
      <c r="B127" s="17"/>
      <c r="C127" s="5" t="s">
        <v>207</v>
      </c>
      <c r="D127" s="17" t="s">
        <v>179</v>
      </c>
      <c r="E127" s="17" t="s">
        <v>231</v>
      </c>
      <c r="F127" s="4"/>
      <c r="G127" s="4"/>
    </row>
    <row r="128" customFormat="1" ht="15" spans="1:7">
      <c r="A128" s="17"/>
      <c r="B128" s="17"/>
      <c r="C128" s="5" t="s">
        <v>184</v>
      </c>
      <c r="D128" s="17" t="s">
        <v>179</v>
      </c>
      <c r="E128" s="17" t="s">
        <v>262</v>
      </c>
      <c r="F128" s="4"/>
      <c r="G128" s="4"/>
    </row>
    <row r="129" customFormat="1" ht="15" spans="1:7">
      <c r="A129" s="17"/>
      <c r="B129" s="17"/>
      <c r="C129" s="5" t="s">
        <v>209</v>
      </c>
      <c r="D129" s="17" t="s">
        <v>179</v>
      </c>
      <c r="E129" s="17" t="s">
        <v>76</v>
      </c>
      <c r="F129" s="4"/>
      <c r="G129" s="4"/>
    </row>
    <row r="130" customFormat="1" ht="15" spans="1:7">
      <c r="A130" s="17"/>
      <c r="B130" s="17"/>
      <c r="C130" s="5" t="s">
        <v>263</v>
      </c>
      <c r="D130" s="17" t="s">
        <v>179</v>
      </c>
      <c r="E130" s="17" t="s">
        <v>166</v>
      </c>
      <c r="F130" s="4"/>
      <c r="G130" s="4"/>
    </row>
    <row r="131" customFormat="1" ht="15" spans="1:7">
      <c r="A131" s="17"/>
      <c r="B131" s="17"/>
      <c r="C131" s="5" t="s">
        <v>211</v>
      </c>
      <c r="D131" s="17" t="s">
        <v>179</v>
      </c>
      <c r="E131" s="17" t="s">
        <v>166</v>
      </c>
      <c r="F131" s="4"/>
      <c r="G131" s="4"/>
    </row>
    <row r="132" customFormat="1" ht="15" spans="1:7">
      <c r="A132" s="17"/>
      <c r="B132" s="17"/>
      <c r="C132" s="5" t="s">
        <v>212</v>
      </c>
      <c r="D132" s="17" t="s">
        <v>179</v>
      </c>
      <c r="E132" s="17" t="s">
        <v>74</v>
      </c>
      <c r="F132" s="4"/>
      <c r="G132" s="4"/>
    </row>
    <row r="133" customFormat="1" ht="15" spans="1:7">
      <c r="A133" s="17"/>
      <c r="B133" s="17"/>
      <c r="C133" s="5" t="s">
        <v>213</v>
      </c>
      <c r="D133" s="17" t="s">
        <v>179</v>
      </c>
      <c r="E133" s="17" t="s">
        <v>264</v>
      </c>
      <c r="F133" s="4"/>
      <c r="G133" s="4"/>
    </row>
    <row r="134" customFormat="1" ht="15" spans="1:7">
      <c r="A134" s="17"/>
      <c r="B134" s="17"/>
      <c r="C134" s="5" t="s">
        <v>214</v>
      </c>
      <c r="D134" s="17" t="s">
        <v>179</v>
      </c>
      <c r="E134" s="17" t="s">
        <v>78</v>
      </c>
      <c r="F134" s="4"/>
      <c r="G134" s="4"/>
    </row>
    <row r="135" customFormat="1" ht="15" spans="1:7">
      <c r="A135" s="17"/>
      <c r="B135" s="17"/>
      <c r="C135" s="5" t="s">
        <v>215</v>
      </c>
      <c r="D135" s="17" t="s">
        <v>179</v>
      </c>
      <c r="E135" s="17" t="s">
        <v>265</v>
      </c>
      <c r="F135" s="4"/>
      <c r="G135" s="4"/>
    </row>
    <row r="136" customFormat="1" ht="15" spans="1:7">
      <c r="A136" s="17"/>
      <c r="B136" s="17"/>
      <c r="C136" s="5" t="s">
        <v>245</v>
      </c>
      <c r="D136" s="17" t="s">
        <v>179</v>
      </c>
      <c r="E136" s="17" t="s">
        <v>76</v>
      </c>
      <c r="F136" s="4"/>
      <c r="G136" s="4"/>
    </row>
    <row r="137" customFormat="1" ht="15" spans="1:7">
      <c r="A137" s="17"/>
      <c r="B137" s="17"/>
      <c r="C137" s="5" t="s">
        <v>266</v>
      </c>
      <c r="D137" s="17" t="s">
        <v>179</v>
      </c>
      <c r="E137" s="17" t="s">
        <v>166</v>
      </c>
      <c r="F137" s="4"/>
      <c r="G137" s="4"/>
    </row>
    <row r="138" customFormat="1" ht="15" spans="1:7">
      <c r="A138" s="17"/>
      <c r="B138" s="17"/>
      <c r="C138" s="5" t="s">
        <v>267</v>
      </c>
      <c r="D138" s="17" t="s">
        <v>179</v>
      </c>
      <c r="E138" s="17" t="s">
        <v>84</v>
      </c>
      <c r="F138" s="4"/>
      <c r="G138" s="4"/>
    </row>
    <row r="139" customFormat="1" ht="15" spans="1:7">
      <c r="A139" s="17"/>
      <c r="B139" s="17"/>
      <c r="C139" s="5" t="s">
        <v>191</v>
      </c>
      <c r="D139" s="17" t="s">
        <v>179</v>
      </c>
      <c r="E139" s="17" t="s">
        <v>268</v>
      </c>
      <c r="F139" s="4"/>
      <c r="G139" s="4"/>
    </row>
    <row r="140" customFormat="1" ht="15" spans="1:7">
      <c r="A140" s="17"/>
      <c r="B140" s="17"/>
      <c r="C140" s="5" t="s">
        <v>247</v>
      </c>
      <c r="D140" s="17" t="s">
        <v>179</v>
      </c>
      <c r="E140" s="17" t="s">
        <v>166</v>
      </c>
      <c r="F140" s="4"/>
      <c r="G140" s="4"/>
    </row>
    <row r="141" customFormat="1" ht="15" spans="1:7">
      <c r="A141" s="17"/>
      <c r="B141" s="17"/>
      <c r="C141" s="5" t="s">
        <v>267</v>
      </c>
      <c r="D141" s="17" t="s">
        <v>179</v>
      </c>
      <c r="E141" s="17" t="s">
        <v>76</v>
      </c>
      <c r="F141" s="4"/>
      <c r="G141" s="4"/>
    </row>
    <row r="142" customFormat="1" ht="15" spans="1:7">
      <c r="A142" s="17"/>
      <c r="B142" s="17"/>
      <c r="C142" s="5" t="s">
        <v>218</v>
      </c>
      <c r="D142" s="17" t="s">
        <v>179</v>
      </c>
      <c r="E142" s="17" t="s">
        <v>80</v>
      </c>
      <c r="F142" s="4"/>
      <c r="G142" s="4"/>
    </row>
    <row r="143" customFormat="1" ht="15" spans="1:7">
      <c r="A143" s="17"/>
      <c r="B143" s="17"/>
      <c r="C143" s="5" t="s">
        <v>269</v>
      </c>
      <c r="D143" s="17" t="s">
        <v>179</v>
      </c>
      <c r="E143" s="17" t="s">
        <v>166</v>
      </c>
      <c r="F143" s="4"/>
      <c r="G143" s="4"/>
    </row>
    <row r="144" customFormat="1" ht="15" spans="1:7">
      <c r="A144" s="17"/>
      <c r="B144" s="17"/>
      <c r="C144" s="5" t="s">
        <v>219</v>
      </c>
      <c r="D144" s="17" t="s">
        <v>179</v>
      </c>
      <c r="E144" s="17" t="s">
        <v>80</v>
      </c>
      <c r="F144" s="4"/>
      <c r="G144" s="4"/>
    </row>
    <row r="145" customFormat="1" ht="15" spans="1:7">
      <c r="A145" s="17"/>
      <c r="B145" s="17"/>
      <c r="C145" s="5" t="s">
        <v>220</v>
      </c>
      <c r="D145" s="17" t="s">
        <v>179</v>
      </c>
      <c r="E145" s="17" t="s">
        <v>270</v>
      </c>
      <c r="F145" s="4"/>
      <c r="G145" s="4"/>
    </row>
    <row r="146" customFormat="1" ht="15" spans="1:7">
      <c r="A146" s="17"/>
      <c r="B146" s="17"/>
      <c r="C146" s="5" t="s">
        <v>193</v>
      </c>
      <c r="D146" s="17" t="s">
        <v>179</v>
      </c>
      <c r="E146" s="17" t="s">
        <v>271</v>
      </c>
      <c r="F146" s="4"/>
      <c r="G146" s="4"/>
    </row>
    <row r="147" customFormat="1" ht="15" spans="1:7">
      <c r="A147" s="17"/>
      <c r="B147" s="17"/>
      <c r="C147" s="5" t="s">
        <v>195</v>
      </c>
      <c r="D147" s="17" t="s">
        <v>196</v>
      </c>
      <c r="E147" s="17" t="s">
        <v>272</v>
      </c>
      <c r="F147" s="4"/>
      <c r="G147" s="4"/>
    </row>
    <row r="148" customFormat="1" ht="15" spans="1:7">
      <c r="A148" s="17" t="s">
        <v>82</v>
      </c>
      <c r="B148" s="17" t="s">
        <v>273</v>
      </c>
      <c r="C148" s="5" t="s">
        <v>168</v>
      </c>
      <c r="D148" s="17" t="s">
        <v>15</v>
      </c>
      <c r="E148" s="17" t="s">
        <v>274</v>
      </c>
      <c r="F148" s="4"/>
      <c r="G148" s="4"/>
    </row>
    <row r="149" customFormat="1" ht="15" spans="1:7">
      <c r="A149" s="22"/>
      <c r="B149" s="22"/>
      <c r="C149" s="5" t="s">
        <v>171</v>
      </c>
      <c r="D149" s="17" t="s">
        <v>15</v>
      </c>
      <c r="E149" s="17" t="s">
        <v>275</v>
      </c>
      <c r="F149" s="4"/>
      <c r="G149" s="4"/>
    </row>
    <row r="150" customFormat="1" ht="15" spans="1:7">
      <c r="A150" s="22"/>
      <c r="B150" s="22"/>
      <c r="C150" s="5" t="s">
        <v>201</v>
      </c>
      <c r="D150" s="17" t="s">
        <v>15</v>
      </c>
      <c r="E150" s="17" t="s">
        <v>276</v>
      </c>
      <c r="F150" s="4"/>
      <c r="G150" s="4"/>
    </row>
    <row r="151" customFormat="1" ht="15" spans="1:7">
      <c r="A151" s="22"/>
      <c r="B151" s="22"/>
      <c r="C151" s="5" t="s">
        <v>173</v>
      </c>
      <c r="D151" s="17" t="s">
        <v>174</v>
      </c>
      <c r="E151" s="17" t="s">
        <v>166</v>
      </c>
      <c r="F151" s="4"/>
      <c r="G151" s="4"/>
    </row>
    <row r="152" customFormat="1" ht="15" spans="1:7">
      <c r="A152" s="22"/>
      <c r="B152" s="22"/>
      <c r="C152" s="5" t="s">
        <v>203</v>
      </c>
      <c r="D152" s="17" t="s">
        <v>174</v>
      </c>
      <c r="E152" s="17" t="s">
        <v>170</v>
      </c>
      <c r="F152" s="4"/>
      <c r="G152" s="4"/>
    </row>
    <row r="153" customFormat="1" ht="15" spans="1:7">
      <c r="A153" s="22"/>
      <c r="B153" s="22"/>
      <c r="C153" s="5" t="s">
        <v>176</v>
      </c>
      <c r="D153" s="17" t="s">
        <v>174</v>
      </c>
      <c r="E153" s="17" t="s">
        <v>82</v>
      </c>
      <c r="F153" s="4"/>
      <c r="G153" s="4"/>
    </row>
    <row r="154" customFormat="1" ht="15" spans="1:7">
      <c r="A154" s="22"/>
      <c r="B154" s="22"/>
      <c r="C154" s="5" t="s">
        <v>177</v>
      </c>
      <c r="D154" s="17" t="s">
        <v>174</v>
      </c>
      <c r="E154" s="17" t="s">
        <v>166</v>
      </c>
      <c r="F154" s="4"/>
      <c r="G154" s="4"/>
    </row>
    <row r="155" customFormat="1" ht="15" spans="1:7">
      <c r="A155" s="22"/>
      <c r="B155" s="22"/>
      <c r="C155" s="5" t="s">
        <v>178</v>
      </c>
      <c r="D155" s="17" t="s">
        <v>179</v>
      </c>
      <c r="E155" s="17" t="s">
        <v>166</v>
      </c>
      <c r="F155" s="4"/>
      <c r="G155" s="4"/>
    </row>
    <row r="156" customFormat="1" ht="15" spans="1:7">
      <c r="A156" s="22"/>
      <c r="B156" s="22"/>
      <c r="C156" s="5" t="s">
        <v>180</v>
      </c>
      <c r="D156" s="17" t="s">
        <v>179</v>
      </c>
      <c r="E156" s="17" t="s">
        <v>166</v>
      </c>
      <c r="F156" s="4"/>
      <c r="G156" s="4"/>
    </row>
    <row r="157" customFormat="1" ht="15" spans="1:7">
      <c r="A157" s="22"/>
      <c r="B157" s="22"/>
      <c r="C157" s="5" t="s">
        <v>205</v>
      </c>
      <c r="D157" s="17" t="s">
        <v>182</v>
      </c>
      <c r="E157" s="17" t="s">
        <v>166</v>
      </c>
      <c r="F157" s="4"/>
      <c r="G157" s="4"/>
    </row>
    <row r="158" customFormat="1" ht="15" spans="1:7">
      <c r="A158" s="22"/>
      <c r="B158" s="22"/>
      <c r="C158" s="5" t="s">
        <v>206</v>
      </c>
      <c r="D158" s="17" t="s">
        <v>179</v>
      </c>
      <c r="E158" s="17" t="s">
        <v>74</v>
      </c>
      <c r="F158" s="4"/>
      <c r="G158" s="4"/>
    </row>
    <row r="159" customFormat="1" ht="15" spans="1:7">
      <c r="A159" s="22"/>
      <c r="B159" s="22"/>
      <c r="C159" s="5" t="s">
        <v>184</v>
      </c>
      <c r="D159" s="17" t="s">
        <v>179</v>
      </c>
      <c r="E159" s="17" t="s">
        <v>84</v>
      </c>
      <c r="F159" s="4"/>
      <c r="G159" s="4"/>
    </row>
    <row r="160" customFormat="1" ht="15" spans="1:7">
      <c r="A160" s="22"/>
      <c r="B160" s="22"/>
      <c r="C160" s="5" t="s">
        <v>209</v>
      </c>
      <c r="D160" s="17" t="s">
        <v>179</v>
      </c>
      <c r="E160" s="17" t="s">
        <v>166</v>
      </c>
      <c r="F160" s="4"/>
      <c r="G160" s="4"/>
    </row>
    <row r="161" customFormat="1" ht="15" spans="1:7">
      <c r="A161" s="22"/>
      <c r="B161" s="22"/>
      <c r="C161" s="5" t="s">
        <v>211</v>
      </c>
      <c r="D161" s="17" t="s">
        <v>179</v>
      </c>
      <c r="E161" s="17" t="s">
        <v>166</v>
      </c>
      <c r="F161" s="4"/>
      <c r="G161" s="4"/>
    </row>
    <row r="162" customFormat="1" ht="15" spans="1:7">
      <c r="A162" s="22"/>
      <c r="B162" s="22"/>
      <c r="C162" s="5" t="s">
        <v>213</v>
      </c>
      <c r="D162" s="17" t="s">
        <v>179</v>
      </c>
      <c r="E162" s="17">
        <v>7</v>
      </c>
      <c r="F162" s="4"/>
      <c r="G162" s="4"/>
    </row>
    <row r="163" customFormat="1" ht="15" spans="1:7">
      <c r="A163" s="22"/>
      <c r="B163" s="22"/>
      <c r="C163" s="5" t="s">
        <v>214</v>
      </c>
      <c r="D163" s="17" t="s">
        <v>179</v>
      </c>
      <c r="E163" s="17">
        <v>1</v>
      </c>
      <c r="F163" s="4"/>
      <c r="G163" s="4"/>
    </row>
    <row r="164" customFormat="1" ht="15" spans="1:7">
      <c r="A164" s="22"/>
      <c r="B164" s="22"/>
      <c r="C164" s="5" t="s">
        <v>190</v>
      </c>
      <c r="D164" s="17" t="s">
        <v>179</v>
      </c>
      <c r="E164" s="17">
        <v>37</v>
      </c>
      <c r="F164" s="4"/>
      <c r="G164" s="4"/>
    </row>
    <row r="165" customFormat="1" ht="15" spans="1:7">
      <c r="A165" s="22"/>
      <c r="B165" s="22"/>
      <c r="C165" s="5" t="s">
        <v>218</v>
      </c>
      <c r="D165" s="17" t="s">
        <v>179</v>
      </c>
      <c r="E165" s="17">
        <v>1</v>
      </c>
      <c r="F165" s="4"/>
      <c r="G165" s="4"/>
    </row>
    <row r="166" customFormat="1" ht="15" spans="1:7">
      <c r="A166" s="22"/>
      <c r="B166" s="22"/>
      <c r="C166" s="5" t="s">
        <v>191</v>
      </c>
      <c r="D166" s="17" t="s">
        <v>179</v>
      </c>
      <c r="E166" s="17">
        <v>1</v>
      </c>
      <c r="F166" s="4"/>
      <c r="G166" s="4"/>
    </row>
    <row r="167" customFormat="1" ht="15" spans="1:7">
      <c r="A167" s="22"/>
      <c r="B167" s="22"/>
      <c r="C167" s="5" t="s">
        <v>219</v>
      </c>
      <c r="D167" s="17" t="s">
        <v>179</v>
      </c>
      <c r="E167" s="17">
        <v>2</v>
      </c>
      <c r="F167" s="4"/>
      <c r="G167" s="4"/>
    </row>
    <row r="168" customFormat="1" ht="15" spans="1:7">
      <c r="A168" s="22"/>
      <c r="B168" s="22"/>
      <c r="C168" s="5" t="s">
        <v>220</v>
      </c>
      <c r="D168" s="17" t="s">
        <v>179</v>
      </c>
      <c r="E168" s="17">
        <v>19</v>
      </c>
      <c r="F168" s="4"/>
      <c r="G168" s="4"/>
    </row>
    <row r="169" customFormat="1" ht="15" spans="1:7">
      <c r="A169" s="22"/>
      <c r="B169" s="22"/>
      <c r="C169" s="5" t="s">
        <v>193</v>
      </c>
      <c r="D169" s="17" t="s">
        <v>179</v>
      </c>
      <c r="E169" s="17">
        <v>7</v>
      </c>
      <c r="F169" s="4"/>
      <c r="G169" s="4"/>
    </row>
    <row r="170" customFormat="1" ht="15" spans="1:7">
      <c r="A170" s="22"/>
      <c r="B170" s="22"/>
      <c r="C170" s="5" t="s">
        <v>195</v>
      </c>
      <c r="D170" s="17" t="s">
        <v>196</v>
      </c>
      <c r="E170" s="17">
        <v>1690</v>
      </c>
      <c r="F170" s="4"/>
      <c r="G170" s="4"/>
    </row>
  </sheetData>
  <mergeCells count="14">
    <mergeCell ref="A1:G1"/>
    <mergeCell ref="A2:G2"/>
    <mergeCell ref="A4:A23"/>
    <mergeCell ref="A24:A52"/>
    <mergeCell ref="A53:A80"/>
    <mergeCell ref="A81:A115"/>
    <mergeCell ref="A116:A147"/>
    <mergeCell ref="A148:A170"/>
    <mergeCell ref="B4:B23"/>
    <mergeCell ref="B24:B52"/>
    <mergeCell ref="B53:B80"/>
    <mergeCell ref="B81:B115"/>
    <mergeCell ref="B116:B147"/>
    <mergeCell ref="B148:B17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39"/>
  <sheetViews>
    <sheetView zoomScale="70" zoomScaleNormal="70" workbookViewId="0">
      <selection activeCell="I31" sqref="I31"/>
    </sheetView>
  </sheetViews>
  <sheetFormatPr defaultColWidth="9" defaultRowHeight="13.5"/>
  <cols>
    <col min="3" max="3" width="30.5583333333333" style="20" customWidth="1"/>
    <col min="4" max="4" width="7.775" customWidth="1"/>
    <col min="6" max="6" width="9" hidden="1" customWidth="1"/>
    <col min="7" max="8" width="9" style="1"/>
    <col min="10" max="10" width="11.8916666666667" customWidth="1"/>
    <col min="13" max="13" width="11.8916666666667" customWidth="1"/>
  </cols>
  <sheetData>
    <row r="1" ht="20" customHeight="1" spans="1:12">
      <c r="A1" s="21" t="s">
        <v>277</v>
      </c>
      <c r="B1" s="22"/>
      <c r="C1" s="23"/>
      <c r="D1" s="22"/>
      <c r="E1" s="22"/>
      <c r="F1" s="22"/>
      <c r="L1" t="s">
        <v>278</v>
      </c>
    </row>
    <row r="2" ht="20" customHeight="1" spans="1:12">
      <c r="A2" s="17" t="s">
        <v>38</v>
      </c>
      <c r="B2" s="17" t="s">
        <v>162</v>
      </c>
      <c r="C2" s="5" t="s">
        <v>163</v>
      </c>
      <c r="D2" s="17" t="s">
        <v>4</v>
      </c>
      <c r="E2" s="17" t="s">
        <v>57</v>
      </c>
      <c r="F2" s="17" t="s">
        <v>59</v>
      </c>
      <c r="G2" s="3" t="s">
        <v>164</v>
      </c>
      <c r="H2" s="3" t="s">
        <v>128</v>
      </c>
      <c r="L2">
        <f>E7+E16+E25+E34</f>
        <v>150</v>
      </c>
    </row>
    <row r="3" customFormat="1" ht="20" customHeight="1" spans="1:8">
      <c r="A3" s="17" t="s">
        <v>166</v>
      </c>
      <c r="B3" s="17" t="s">
        <v>279</v>
      </c>
      <c r="C3" s="5" t="s">
        <v>280</v>
      </c>
      <c r="D3" s="17" t="s">
        <v>174</v>
      </c>
      <c r="E3" s="17" t="s">
        <v>82</v>
      </c>
      <c r="F3" s="17" t="s">
        <v>281</v>
      </c>
      <c r="G3" s="3">
        <f>估算单价计算表!B2</f>
        <v>6000</v>
      </c>
      <c r="H3" s="3">
        <f>G3*E3</f>
        <v>36000</v>
      </c>
    </row>
    <row r="4" customFormat="1" ht="20" customHeight="1" spans="1:8">
      <c r="A4" s="22"/>
      <c r="B4" s="22"/>
      <c r="C4" s="5" t="s">
        <v>282</v>
      </c>
      <c r="D4" s="17" t="s">
        <v>283</v>
      </c>
      <c r="E4" s="17" t="s">
        <v>154</v>
      </c>
      <c r="F4" s="17" t="s">
        <v>170</v>
      </c>
      <c r="G4" s="3">
        <f>估算单价计算表!B9</f>
        <v>35</v>
      </c>
      <c r="H4" s="3">
        <f t="shared" ref="H4:H38" si="0">G4*E4</f>
        <v>18900</v>
      </c>
    </row>
    <row r="5" ht="20" customHeight="1" spans="1:13">
      <c r="A5" s="22"/>
      <c r="B5" s="22"/>
      <c r="C5" s="5" t="s">
        <v>284</v>
      </c>
      <c r="D5" s="17" t="s">
        <v>179</v>
      </c>
      <c r="E5" s="17" t="s">
        <v>169</v>
      </c>
      <c r="F5" s="17" t="s">
        <v>170</v>
      </c>
      <c r="G5" s="3">
        <f>估算单价计算表!B39</f>
        <v>120</v>
      </c>
      <c r="H5" s="3">
        <f t="shared" si="0"/>
        <v>3600</v>
      </c>
      <c r="L5" t="s">
        <v>38</v>
      </c>
      <c r="M5" t="s">
        <v>285</v>
      </c>
    </row>
    <row r="6" ht="20" customHeight="1" spans="1:13">
      <c r="A6" s="22"/>
      <c r="B6" s="22"/>
      <c r="C6" s="6" t="s">
        <v>286</v>
      </c>
      <c r="D6" s="17" t="s">
        <v>15</v>
      </c>
      <c r="E6" s="17" t="s">
        <v>287</v>
      </c>
      <c r="F6" s="17" t="s">
        <v>170</v>
      </c>
      <c r="G6" s="3">
        <f>估算单价计算表!B40</f>
        <v>120</v>
      </c>
      <c r="H6" s="3">
        <f t="shared" si="0"/>
        <v>36000</v>
      </c>
      <c r="L6" s="1" t="str">
        <f>A3</f>
        <v>1</v>
      </c>
      <c r="M6" t="str">
        <f>B3</f>
        <v>北苑小区1#</v>
      </c>
    </row>
    <row r="7" ht="20" customHeight="1" spans="1:13">
      <c r="A7" s="22"/>
      <c r="B7" s="22"/>
      <c r="C7" s="5" t="s">
        <v>288</v>
      </c>
      <c r="D7" s="17" t="s">
        <v>182</v>
      </c>
      <c r="E7" s="17" t="s">
        <v>169</v>
      </c>
      <c r="F7" s="17" t="s">
        <v>170</v>
      </c>
      <c r="G7" s="3">
        <f>估算单价计算表!B19</f>
        <v>479.84</v>
      </c>
      <c r="H7" s="3">
        <f t="shared" si="0"/>
        <v>14395.2</v>
      </c>
      <c r="L7" s="1" t="str">
        <f>A12</f>
        <v>2</v>
      </c>
      <c r="M7" t="str">
        <f>B12</f>
        <v>北苑小区2#</v>
      </c>
    </row>
    <row r="8" ht="20" customHeight="1" spans="1:13">
      <c r="A8" s="22"/>
      <c r="B8" s="22"/>
      <c r="C8" s="5" t="s">
        <v>289</v>
      </c>
      <c r="D8" s="17" t="s">
        <v>179</v>
      </c>
      <c r="E8" s="17" t="s">
        <v>169</v>
      </c>
      <c r="F8" s="17" t="s">
        <v>170</v>
      </c>
      <c r="G8" s="3">
        <f>估算单价计算表!B23</f>
        <v>60</v>
      </c>
      <c r="H8" s="3">
        <f t="shared" si="0"/>
        <v>1800</v>
      </c>
      <c r="L8" s="1" t="str">
        <f>A21</f>
        <v>3</v>
      </c>
      <c r="M8" t="str">
        <f>B21</f>
        <v>北苑小区3#</v>
      </c>
    </row>
    <row r="9" ht="20" customHeight="1" spans="1:13">
      <c r="A9" s="22"/>
      <c r="B9" s="22"/>
      <c r="C9" s="5" t="s">
        <v>290</v>
      </c>
      <c r="D9" s="17" t="s">
        <v>179</v>
      </c>
      <c r="E9" s="17" t="s">
        <v>169</v>
      </c>
      <c r="F9" s="17" t="s">
        <v>170</v>
      </c>
      <c r="G9" s="3">
        <f>估算单价计算表!B24</f>
        <v>60</v>
      </c>
      <c r="H9" s="3">
        <f t="shared" si="0"/>
        <v>1800</v>
      </c>
      <c r="L9" s="1" t="str">
        <f>A30</f>
        <v>4</v>
      </c>
      <c r="M9" t="str">
        <f>B30</f>
        <v>北苑小区4#</v>
      </c>
    </row>
    <row r="10" customFormat="1" ht="20" customHeight="1" spans="1:8">
      <c r="A10" s="22"/>
      <c r="B10" s="22"/>
      <c r="C10" s="5" t="s">
        <v>291</v>
      </c>
      <c r="D10" s="17" t="s">
        <v>179</v>
      </c>
      <c r="E10" s="17" t="s">
        <v>82</v>
      </c>
      <c r="F10" s="17" t="s">
        <v>170</v>
      </c>
      <c r="G10" s="3">
        <f>估算单价计算表!B26</f>
        <v>185</v>
      </c>
      <c r="H10" s="3">
        <f t="shared" si="0"/>
        <v>1110</v>
      </c>
    </row>
    <row r="11" customFormat="1" ht="20" customHeight="1" spans="1:8">
      <c r="A11" s="22"/>
      <c r="B11" s="22"/>
      <c r="C11" s="5" t="s">
        <v>292</v>
      </c>
      <c r="D11" s="17" t="s">
        <v>179</v>
      </c>
      <c r="E11" s="17" t="s">
        <v>169</v>
      </c>
      <c r="F11" s="17" t="s">
        <v>170</v>
      </c>
      <c r="G11" s="3">
        <f>估算单价计算表!B30</f>
        <v>10</v>
      </c>
      <c r="H11" s="3">
        <f t="shared" si="0"/>
        <v>300</v>
      </c>
    </row>
    <row r="12" customFormat="1" ht="20" customHeight="1" spans="1:8">
      <c r="A12" s="17" t="s">
        <v>74</v>
      </c>
      <c r="B12" s="17" t="s">
        <v>293</v>
      </c>
      <c r="C12" s="5" t="s">
        <v>280</v>
      </c>
      <c r="D12" s="17" t="s">
        <v>174</v>
      </c>
      <c r="E12" s="17" t="s">
        <v>185</v>
      </c>
      <c r="F12" s="17" t="s">
        <v>281</v>
      </c>
      <c r="G12" s="3">
        <f t="shared" ref="G12:G38" si="1">G3</f>
        <v>6000</v>
      </c>
      <c r="H12" s="3">
        <f t="shared" si="0"/>
        <v>48000</v>
      </c>
    </row>
    <row r="13" customFormat="1" ht="20" customHeight="1" spans="1:8">
      <c r="A13" s="22"/>
      <c r="B13" s="22"/>
      <c r="C13" s="5" t="s">
        <v>282</v>
      </c>
      <c r="D13" s="17" t="s">
        <v>15</v>
      </c>
      <c r="E13" s="17" t="s">
        <v>294</v>
      </c>
      <c r="F13" s="17" t="s">
        <v>170</v>
      </c>
      <c r="G13" s="3">
        <f t="shared" si="1"/>
        <v>35</v>
      </c>
      <c r="H13" s="3">
        <f t="shared" si="0"/>
        <v>25200</v>
      </c>
    </row>
    <row r="14" customFormat="1" ht="20" customHeight="1" spans="1:8">
      <c r="A14" s="22"/>
      <c r="B14" s="22"/>
      <c r="C14" s="5" t="s">
        <v>284</v>
      </c>
      <c r="D14" s="17" t="s">
        <v>179</v>
      </c>
      <c r="E14" s="17" t="s">
        <v>295</v>
      </c>
      <c r="F14" s="17" t="s">
        <v>170</v>
      </c>
      <c r="G14" s="3">
        <f t="shared" si="1"/>
        <v>120</v>
      </c>
      <c r="H14" s="3">
        <f t="shared" si="0"/>
        <v>14400</v>
      </c>
    </row>
    <row r="15" customFormat="1" ht="20" customHeight="1" spans="1:8">
      <c r="A15" s="22"/>
      <c r="B15" s="22"/>
      <c r="C15" s="6" t="s">
        <v>286</v>
      </c>
      <c r="D15" s="17" t="s">
        <v>15</v>
      </c>
      <c r="E15" s="17" t="s">
        <v>296</v>
      </c>
      <c r="F15" s="17" t="s">
        <v>170</v>
      </c>
      <c r="G15" s="3">
        <f t="shared" si="1"/>
        <v>120</v>
      </c>
      <c r="H15" s="3">
        <f t="shared" si="0"/>
        <v>48000</v>
      </c>
    </row>
    <row r="16" customFormat="1" ht="20" customHeight="1" spans="1:8">
      <c r="A16" s="22"/>
      <c r="B16" s="22"/>
      <c r="C16" s="5" t="s">
        <v>278</v>
      </c>
      <c r="D16" s="17" t="s">
        <v>182</v>
      </c>
      <c r="E16" s="17" t="s">
        <v>297</v>
      </c>
      <c r="F16" s="17" t="s">
        <v>170</v>
      </c>
      <c r="G16" s="3">
        <f t="shared" si="1"/>
        <v>479.84</v>
      </c>
      <c r="H16" s="3">
        <f t="shared" si="0"/>
        <v>19193.6</v>
      </c>
    </row>
    <row r="17" customFormat="1" ht="20" customHeight="1" spans="1:8">
      <c r="A17" s="22"/>
      <c r="B17" s="22"/>
      <c r="C17" s="5" t="s">
        <v>289</v>
      </c>
      <c r="D17" s="17" t="s">
        <v>179</v>
      </c>
      <c r="E17" s="17" t="s">
        <v>297</v>
      </c>
      <c r="F17" s="17" t="s">
        <v>170</v>
      </c>
      <c r="G17" s="3">
        <f t="shared" si="1"/>
        <v>60</v>
      </c>
      <c r="H17" s="3">
        <f t="shared" si="0"/>
        <v>2400</v>
      </c>
    </row>
    <row r="18" customFormat="1" ht="20" customHeight="1" spans="1:8">
      <c r="A18" s="22"/>
      <c r="B18" s="22"/>
      <c r="C18" s="5" t="s">
        <v>290</v>
      </c>
      <c r="D18" s="17" t="s">
        <v>179</v>
      </c>
      <c r="E18" s="17" t="s">
        <v>297</v>
      </c>
      <c r="F18" s="17" t="s">
        <v>170</v>
      </c>
      <c r="G18" s="3">
        <f t="shared" si="1"/>
        <v>60</v>
      </c>
      <c r="H18" s="3">
        <f t="shared" si="0"/>
        <v>2400</v>
      </c>
    </row>
    <row r="19" customFormat="1" ht="20" customHeight="1" spans="1:8">
      <c r="A19" s="22"/>
      <c r="B19" s="22"/>
      <c r="C19" s="5" t="s">
        <v>291</v>
      </c>
      <c r="D19" s="17" t="s">
        <v>179</v>
      </c>
      <c r="E19" s="17" t="s">
        <v>185</v>
      </c>
      <c r="F19" s="17" t="s">
        <v>170</v>
      </c>
      <c r="G19" s="3">
        <f t="shared" si="1"/>
        <v>185</v>
      </c>
      <c r="H19" s="3">
        <f t="shared" si="0"/>
        <v>1480</v>
      </c>
    </row>
    <row r="20" customFormat="1" ht="20" customHeight="1" spans="1:8">
      <c r="A20" s="22"/>
      <c r="B20" s="22"/>
      <c r="C20" s="5" t="s">
        <v>292</v>
      </c>
      <c r="D20" s="17" t="s">
        <v>179</v>
      </c>
      <c r="E20" s="17" t="s">
        <v>297</v>
      </c>
      <c r="F20" s="17" t="s">
        <v>170</v>
      </c>
      <c r="G20" s="3">
        <f t="shared" si="1"/>
        <v>10</v>
      </c>
      <c r="H20" s="3">
        <f t="shared" si="0"/>
        <v>400</v>
      </c>
    </row>
    <row r="21" customFormat="1" ht="20" customHeight="1" spans="1:8">
      <c r="A21" s="17" t="s">
        <v>76</v>
      </c>
      <c r="B21" s="17" t="s">
        <v>298</v>
      </c>
      <c r="C21" s="5" t="s">
        <v>280</v>
      </c>
      <c r="D21" s="17" t="s">
        <v>174</v>
      </c>
      <c r="E21" s="17" t="s">
        <v>185</v>
      </c>
      <c r="F21" s="17" t="s">
        <v>281</v>
      </c>
      <c r="G21" s="3">
        <f t="shared" si="1"/>
        <v>6000</v>
      </c>
      <c r="H21" s="3">
        <f t="shared" si="0"/>
        <v>48000</v>
      </c>
    </row>
    <row r="22" customFormat="1" ht="20" customHeight="1" spans="1:8">
      <c r="A22" s="22"/>
      <c r="B22" s="22"/>
      <c r="C22" s="5" t="s">
        <v>282</v>
      </c>
      <c r="D22" s="17" t="s">
        <v>15</v>
      </c>
      <c r="E22" s="17" t="s">
        <v>294</v>
      </c>
      <c r="F22" s="17" t="s">
        <v>170</v>
      </c>
      <c r="G22" s="3">
        <f t="shared" si="1"/>
        <v>35</v>
      </c>
      <c r="H22" s="3">
        <f t="shared" si="0"/>
        <v>25200</v>
      </c>
    </row>
    <row r="23" customFormat="1" ht="20" customHeight="1" spans="1:8">
      <c r="A23" s="22"/>
      <c r="B23" s="22"/>
      <c r="C23" s="5" t="s">
        <v>284</v>
      </c>
      <c r="D23" s="17" t="s">
        <v>179</v>
      </c>
      <c r="E23" s="17" t="s">
        <v>295</v>
      </c>
      <c r="F23" s="17" t="s">
        <v>170</v>
      </c>
      <c r="G23" s="3">
        <f t="shared" si="1"/>
        <v>120</v>
      </c>
      <c r="H23" s="3">
        <f t="shared" si="0"/>
        <v>14400</v>
      </c>
    </row>
    <row r="24" customFormat="1" ht="20" customHeight="1" spans="1:8">
      <c r="A24" s="22"/>
      <c r="B24" s="22"/>
      <c r="C24" s="6" t="s">
        <v>286</v>
      </c>
      <c r="D24" s="17" t="s">
        <v>15</v>
      </c>
      <c r="E24" s="17" t="s">
        <v>296</v>
      </c>
      <c r="F24" s="17" t="s">
        <v>170</v>
      </c>
      <c r="G24" s="3">
        <f t="shared" si="1"/>
        <v>120</v>
      </c>
      <c r="H24" s="3">
        <f t="shared" si="0"/>
        <v>48000</v>
      </c>
    </row>
    <row r="25" customFormat="1" ht="20" customHeight="1" spans="1:8">
      <c r="A25" s="22"/>
      <c r="B25" s="22"/>
      <c r="C25" s="5" t="s">
        <v>278</v>
      </c>
      <c r="D25" s="17" t="s">
        <v>182</v>
      </c>
      <c r="E25" s="17" t="s">
        <v>297</v>
      </c>
      <c r="F25" s="17" t="s">
        <v>170</v>
      </c>
      <c r="G25" s="3">
        <f t="shared" si="1"/>
        <v>479.84</v>
      </c>
      <c r="H25" s="3">
        <f t="shared" si="0"/>
        <v>19193.6</v>
      </c>
    </row>
    <row r="26" customFormat="1" ht="20" customHeight="1" spans="1:8">
      <c r="A26" s="22"/>
      <c r="B26" s="22"/>
      <c r="C26" s="5" t="s">
        <v>289</v>
      </c>
      <c r="D26" s="17" t="s">
        <v>179</v>
      </c>
      <c r="E26" s="17" t="s">
        <v>297</v>
      </c>
      <c r="F26" s="17" t="s">
        <v>170</v>
      </c>
      <c r="G26" s="3">
        <f t="shared" si="1"/>
        <v>60</v>
      </c>
      <c r="H26" s="3">
        <f t="shared" si="0"/>
        <v>2400</v>
      </c>
    </row>
    <row r="27" customFormat="1" ht="20" customHeight="1" spans="1:8">
      <c r="A27" s="22"/>
      <c r="B27" s="22"/>
      <c r="C27" s="5" t="s">
        <v>299</v>
      </c>
      <c r="D27" s="17" t="s">
        <v>179</v>
      </c>
      <c r="E27" s="17" t="s">
        <v>297</v>
      </c>
      <c r="F27" s="17" t="s">
        <v>170</v>
      </c>
      <c r="G27" s="3">
        <f t="shared" si="1"/>
        <v>60</v>
      </c>
      <c r="H27" s="3">
        <f t="shared" si="0"/>
        <v>2400</v>
      </c>
    </row>
    <row r="28" customFormat="1" ht="20" customHeight="1" spans="1:8">
      <c r="A28" s="22"/>
      <c r="B28" s="22"/>
      <c r="C28" s="5" t="s">
        <v>300</v>
      </c>
      <c r="D28" s="17" t="s">
        <v>179</v>
      </c>
      <c r="E28" s="17" t="s">
        <v>185</v>
      </c>
      <c r="F28" s="17" t="s">
        <v>170</v>
      </c>
      <c r="G28" s="3">
        <f t="shared" si="1"/>
        <v>185</v>
      </c>
      <c r="H28" s="3">
        <f t="shared" si="0"/>
        <v>1480</v>
      </c>
    </row>
    <row r="29" customFormat="1" ht="20" customHeight="1" spans="1:8">
      <c r="A29" s="22"/>
      <c r="B29" s="22"/>
      <c r="C29" s="5" t="s">
        <v>292</v>
      </c>
      <c r="D29" s="17" t="s">
        <v>179</v>
      </c>
      <c r="E29" s="17" t="s">
        <v>297</v>
      </c>
      <c r="F29" s="17" t="s">
        <v>170</v>
      </c>
      <c r="G29" s="3">
        <f t="shared" si="1"/>
        <v>10</v>
      </c>
      <c r="H29" s="3">
        <f t="shared" si="0"/>
        <v>400</v>
      </c>
    </row>
    <row r="30" customFormat="1" ht="20" customHeight="1" spans="1:8">
      <c r="A30" s="17" t="s">
        <v>78</v>
      </c>
      <c r="B30" s="17" t="s">
        <v>301</v>
      </c>
      <c r="C30" s="5" t="s">
        <v>280</v>
      </c>
      <c r="D30" s="17" t="s">
        <v>174</v>
      </c>
      <c r="E30" s="17" t="s">
        <v>185</v>
      </c>
      <c r="F30" s="17" t="s">
        <v>281</v>
      </c>
      <c r="G30" s="3">
        <f t="shared" si="1"/>
        <v>6000</v>
      </c>
      <c r="H30" s="3">
        <f t="shared" si="0"/>
        <v>48000</v>
      </c>
    </row>
    <row r="31" customFormat="1" ht="20" customHeight="1" spans="1:8">
      <c r="A31" s="17"/>
      <c r="B31" s="17"/>
      <c r="C31" s="5" t="s">
        <v>282</v>
      </c>
      <c r="D31" s="17" t="s">
        <v>15</v>
      </c>
      <c r="E31" s="17" t="s">
        <v>294</v>
      </c>
      <c r="F31" s="17" t="s">
        <v>170</v>
      </c>
      <c r="G31" s="3">
        <f t="shared" si="1"/>
        <v>35</v>
      </c>
      <c r="H31" s="3">
        <f t="shared" si="0"/>
        <v>25200</v>
      </c>
    </row>
    <row r="32" customFormat="1" ht="20" customHeight="1" spans="1:8">
      <c r="A32" s="17"/>
      <c r="B32" s="17"/>
      <c r="C32" s="5" t="s">
        <v>284</v>
      </c>
      <c r="D32" s="17" t="s">
        <v>179</v>
      </c>
      <c r="E32" s="17" t="s">
        <v>295</v>
      </c>
      <c r="F32" s="17" t="s">
        <v>170</v>
      </c>
      <c r="G32" s="3">
        <f t="shared" si="1"/>
        <v>120</v>
      </c>
      <c r="H32" s="3">
        <f t="shared" si="0"/>
        <v>14400</v>
      </c>
    </row>
    <row r="33" customFormat="1" ht="20" customHeight="1" spans="1:8">
      <c r="A33" s="17"/>
      <c r="B33" s="17"/>
      <c r="C33" s="6" t="s">
        <v>286</v>
      </c>
      <c r="D33" s="17" t="s">
        <v>15</v>
      </c>
      <c r="E33" s="17" t="s">
        <v>296</v>
      </c>
      <c r="F33" s="17" t="s">
        <v>170</v>
      </c>
      <c r="G33" s="3">
        <f t="shared" si="1"/>
        <v>120</v>
      </c>
      <c r="H33" s="3">
        <f t="shared" si="0"/>
        <v>48000</v>
      </c>
    </row>
    <row r="34" customFormat="1" ht="20" customHeight="1" spans="1:8">
      <c r="A34" s="17"/>
      <c r="B34" s="17"/>
      <c r="C34" s="5" t="s">
        <v>278</v>
      </c>
      <c r="D34" s="17" t="s">
        <v>182</v>
      </c>
      <c r="E34" s="17" t="s">
        <v>297</v>
      </c>
      <c r="F34" s="17" t="s">
        <v>170</v>
      </c>
      <c r="G34" s="3">
        <f t="shared" si="1"/>
        <v>479.84</v>
      </c>
      <c r="H34" s="3">
        <f t="shared" si="0"/>
        <v>19193.6</v>
      </c>
    </row>
    <row r="35" customFormat="1" ht="15" spans="1:8">
      <c r="A35" s="17"/>
      <c r="B35" s="17"/>
      <c r="C35" s="5" t="s">
        <v>289</v>
      </c>
      <c r="D35" s="17" t="s">
        <v>179</v>
      </c>
      <c r="E35" s="17" t="s">
        <v>297</v>
      </c>
      <c r="F35" s="4"/>
      <c r="G35" s="3">
        <f t="shared" si="1"/>
        <v>60</v>
      </c>
      <c r="H35" s="3">
        <f t="shared" si="0"/>
        <v>2400</v>
      </c>
    </row>
    <row r="36" customFormat="1" ht="15" spans="1:8">
      <c r="A36" s="17"/>
      <c r="B36" s="17"/>
      <c r="C36" s="5" t="s">
        <v>290</v>
      </c>
      <c r="D36" s="17" t="s">
        <v>179</v>
      </c>
      <c r="E36" s="17" t="s">
        <v>297</v>
      </c>
      <c r="F36" s="4"/>
      <c r="G36" s="3">
        <f t="shared" si="1"/>
        <v>60</v>
      </c>
      <c r="H36" s="3">
        <f t="shared" si="0"/>
        <v>2400</v>
      </c>
    </row>
    <row r="37" customFormat="1" ht="15" spans="1:8">
      <c r="A37" s="17"/>
      <c r="B37" s="17"/>
      <c r="C37" s="5" t="s">
        <v>291</v>
      </c>
      <c r="D37" s="17" t="s">
        <v>179</v>
      </c>
      <c r="E37" s="17" t="s">
        <v>185</v>
      </c>
      <c r="F37" s="4"/>
      <c r="G37" s="3">
        <f t="shared" si="1"/>
        <v>185</v>
      </c>
      <c r="H37" s="3">
        <f t="shared" si="0"/>
        <v>1480</v>
      </c>
    </row>
    <row r="38" customFormat="1" ht="15" spans="1:8">
      <c r="A38" s="17"/>
      <c r="B38" s="17"/>
      <c r="C38" s="5" t="s">
        <v>292</v>
      </c>
      <c r="D38" s="17" t="s">
        <v>179</v>
      </c>
      <c r="E38" s="17" t="s">
        <v>297</v>
      </c>
      <c r="F38" s="4"/>
      <c r="G38" s="3">
        <f t="shared" si="1"/>
        <v>10</v>
      </c>
      <c r="H38" s="3">
        <f t="shared" si="0"/>
        <v>400</v>
      </c>
    </row>
    <row r="39" spans="8:8">
      <c r="H39" s="1">
        <f>SUM(H3:H38)</f>
        <v>598326</v>
      </c>
    </row>
  </sheetData>
  <autoFilter ref="A1:H39">
    <extLst/>
  </autoFilter>
  <mergeCells count="9">
    <mergeCell ref="A1:F1"/>
    <mergeCell ref="A3:A11"/>
    <mergeCell ref="A12:A20"/>
    <mergeCell ref="A21:A29"/>
    <mergeCell ref="A30:A38"/>
    <mergeCell ref="B3:B11"/>
    <mergeCell ref="B12:B20"/>
    <mergeCell ref="B21:B29"/>
    <mergeCell ref="B30:B38"/>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153"/>
  <sheetViews>
    <sheetView topLeftCell="A115" workbookViewId="0">
      <selection activeCell="O154" sqref="O154"/>
    </sheetView>
  </sheetViews>
  <sheetFormatPr defaultColWidth="9" defaultRowHeight="13.5"/>
  <cols>
    <col min="3" max="3" width="32.225" style="20" customWidth="1"/>
    <col min="4" max="4" width="10.4416666666667" customWidth="1"/>
    <col min="5" max="5" width="9.775" customWidth="1"/>
    <col min="6" max="6" width="9" hidden="1" customWidth="1"/>
    <col min="7" max="7" width="9" style="1"/>
    <col min="8" max="8" width="10.5583333333333" style="1" customWidth="1"/>
    <col min="11" max="11" width="20.8916666666667" customWidth="1"/>
  </cols>
  <sheetData>
    <row r="1" ht="20" customHeight="1" spans="1:11">
      <c r="A1" s="33" t="s">
        <v>302</v>
      </c>
      <c r="B1" s="15"/>
      <c r="C1" s="34"/>
      <c r="D1" s="15"/>
      <c r="E1" s="15"/>
      <c r="F1" s="15"/>
      <c r="K1" t="str">
        <f>C4</f>
        <v>DN20智能远传式水表</v>
      </c>
    </row>
    <row r="2" ht="20" customHeight="1" spans="1:11">
      <c r="A2" s="17" t="s">
        <v>38</v>
      </c>
      <c r="B2" s="17" t="s">
        <v>162</v>
      </c>
      <c r="C2" s="5" t="s">
        <v>163</v>
      </c>
      <c r="D2" s="17" t="s">
        <v>4</v>
      </c>
      <c r="E2" s="17" t="s">
        <v>57</v>
      </c>
      <c r="F2" s="17" t="s">
        <v>59</v>
      </c>
      <c r="G2" s="3" t="s">
        <v>164</v>
      </c>
      <c r="H2" s="3" t="s">
        <v>128</v>
      </c>
      <c r="K2">
        <f>E4+E13+E22+E31+E37+E43+E49+E55+E61+E67+E73+E79+E85+E91+E97+E106+E115+E124+E133+E142+E148</f>
        <v>1327</v>
      </c>
    </row>
    <row r="3" customFormat="1" ht="20" customHeight="1" spans="1:8">
      <c r="A3" s="17" t="s">
        <v>166</v>
      </c>
      <c r="B3" s="19" t="s">
        <v>303</v>
      </c>
      <c r="C3" s="5" t="s">
        <v>280</v>
      </c>
      <c r="D3" s="17" t="s">
        <v>174</v>
      </c>
      <c r="E3" s="17" t="s">
        <v>304</v>
      </c>
      <c r="F3" s="17" t="s">
        <v>170</v>
      </c>
      <c r="G3" s="3">
        <f>估算单价计算表!B2</f>
        <v>6000</v>
      </c>
      <c r="H3" s="3">
        <f>G3*E3</f>
        <v>66000</v>
      </c>
    </row>
    <row r="4" customFormat="1" ht="20" customHeight="1" spans="1:8">
      <c r="A4" s="22"/>
      <c r="B4" s="22"/>
      <c r="C4" s="5" t="s">
        <v>278</v>
      </c>
      <c r="D4" s="17" t="s">
        <v>182</v>
      </c>
      <c r="E4" s="17" t="s">
        <v>305</v>
      </c>
      <c r="F4" s="17" t="s">
        <v>170</v>
      </c>
      <c r="G4" s="3">
        <f>估算单价计算表!B19</f>
        <v>479.84</v>
      </c>
      <c r="H4" s="3">
        <f t="shared" ref="H4:H35" si="0">G4*E4</f>
        <v>26871.04</v>
      </c>
    </row>
    <row r="5" ht="20" customHeight="1" spans="1:13">
      <c r="A5" s="22"/>
      <c r="B5" s="22"/>
      <c r="C5" s="5" t="s">
        <v>289</v>
      </c>
      <c r="D5" s="17" t="s">
        <v>179</v>
      </c>
      <c r="E5" s="17" t="s">
        <v>305</v>
      </c>
      <c r="F5" s="17" t="s">
        <v>170</v>
      </c>
      <c r="G5" s="3">
        <f>估算单价计算表!B23</f>
        <v>60</v>
      </c>
      <c r="H5" s="3">
        <f t="shared" si="0"/>
        <v>3360</v>
      </c>
      <c r="L5" s="1" t="s">
        <v>38</v>
      </c>
      <c r="M5" s="1" t="s">
        <v>285</v>
      </c>
    </row>
    <row r="6" ht="20" customHeight="1" spans="1:13">
      <c r="A6" s="22"/>
      <c r="B6" s="22"/>
      <c r="C6" s="5" t="s">
        <v>290</v>
      </c>
      <c r="D6" s="17" t="s">
        <v>179</v>
      </c>
      <c r="E6" s="17" t="s">
        <v>305</v>
      </c>
      <c r="F6" s="17" t="s">
        <v>170</v>
      </c>
      <c r="G6" s="3">
        <f>估算单价计算表!B24</f>
        <v>60</v>
      </c>
      <c r="H6" s="3">
        <f t="shared" si="0"/>
        <v>3360</v>
      </c>
      <c r="L6" s="1" t="str">
        <f>A3</f>
        <v>1</v>
      </c>
      <c r="M6" t="str">
        <f>B3</f>
        <v>明珠C区1#</v>
      </c>
    </row>
    <row r="7" ht="20" customHeight="1" spans="1:13">
      <c r="A7" s="22"/>
      <c r="B7" s="22"/>
      <c r="C7" s="5" t="s">
        <v>291</v>
      </c>
      <c r="D7" s="17" t="s">
        <v>179</v>
      </c>
      <c r="E7" s="17" t="s">
        <v>185</v>
      </c>
      <c r="F7" s="17" t="s">
        <v>170</v>
      </c>
      <c r="G7" s="3">
        <f>估算单价计算表!B26</f>
        <v>185</v>
      </c>
      <c r="H7" s="3">
        <f t="shared" si="0"/>
        <v>1480</v>
      </c>
      <c r="L7" s="1" t="str">
        <f>A9</f>
        <v>2</v>
      </c>
      <c r="M7" t="str">
        <f>B9</f>
        <v>明珠C区3#</v>
      </c>
    </row>
    <row r="8" ht="20" customHeight="1" spans="1:13">
      <c r="A8" s="22"/>
      <c r="B8" s="22"/>
      <c r="C8" s="5" t="s">
        <v>292</v>
      </c>
      <c r="D8" s="17" t="s">
        <v>179</v>
      </c>
      <c r="E8" s="17" t="s">
        <v>306</v>
      </c>
      <c r="F8" s="17" t="s">
        <v>170</v>
      </c>
      <c r="G8" s="3">
        <f>估算单价计算表!B30</f>
        <v>10</v>
      </c>
      <c r="H8" s="3">
        <f t="shared" si="0"/>
        <v>480</v>
      </c>
      <c r="L8" s="1" t="str">
        <f>A18</f>
        <v>3</v>
      </c>
      <c r="M8" t="str">
        <f>B18</f>
        <v>明珠C区5#</v>
      </c>
    </row>
    <row r="9" ht="20" customHeight="1" spans="1:13">
      <c r="A9" s="17" t="s">
        <v>74</v>
      </c>
      <c r="B9" s="17" t="s">
        <v>307</v>
      </c>
      <c r="C9" s="5" t="s">
        <v>280</v>
      </c>
      <c r="D9" s="17" t="s">
        <v>174</v>
      </c>
      <c r="E9" s="17" t="s">
        <v>185</v>
      </c>
      <c r="F9" s="17" t="s">
        <v>281</v>
      </c>
      <c r="G9" s="3">
        <f>G3</f>
        <v>6000</v>
      </c>
      <c r="H9" s="3">
        <f t="shared" si="0"/>
        <v>48000</v>
      </c>
      <c r="L9" s="1">
        <f>A27</f>
        <v>4</v>
      </c>
      <c r="M9" t="str">
        <f>B27</f>
        <v>明珠C区8#</v>
      </c>
    </row>
    <row r="10" ht="20" customHeight="1" spans="1:13">
      <c r="A10" s="22"/>
      <c r="B10" s="22"/>
      <c r="C10" s="5" t="s">
        <v>282</v>
      </c>
      <c r="D10" s="17" t="s">
        <v>15</v>
      </c>
      <c r="E10" s="17" t="s">
        <v>308</v>
      </c>
      <c r="F10" s="17" t="s">
        <v>170</v>
      </c>
      <c r="G10" s="3">
        <f>估算单价计算表!B9</f>
        <v>35</v>
      </c>
      <c r="H10" s="3">
        <f t="shared" si="0"/>
        <v>49700</v>
      </c>
      <c r="L10" s="1" t="str">
        <f>A36</f>
        <v>5</v>
      </c>
      <c r="M10" t="str">
        <f>B36</f>
        <v>明珠C区11#</v>
      </c>
    </row>
    <row r="11" ht="20" customHeight="1" spans="1:13">
      <c r="A11" s="22"/>
      <c r="B11" s="22"/>
      <c r="C11" s="5" t="s">
        <v>284</v>
      </c>
      <c r="D11" s="17" t="s">
        <v>179</v>
      </c>
      <c r="E11" s="17" t="s">
        <v>309</v>
      </c>
      <c r="F11" s="17" t="s">
        <v>170</v>
      </c>
      <c r="G11" s="3">
        <f>估算单价计算表!B39</f>
        <v>120</v>
      </c>
      <c r="H11" s="3">
        <f t="shared" si="0"/>
        <v>23040</v>
      </c>
      <c r="L11" s="1" t="str">
        <f>A42</f>
        <v>6</v>
      </c>
      <c r="M11" t="str">
        <f>B42</f>
        <v>明珠C区12#</v>
      </c>
    </row>
    <row r="12" ht="20" customHeight="1" spans="1:13">
      <c r="A12" s="22"/>
      <c r="B12" s="22"/>
      <c r="C12" s="6" t="s">
        <v>286</v>
      </c>
      <c r="D12" s="17" t="s">
        <v>15</v>
      </c>
      <c r="E12" s="17" t="s">
        <v>310</v>
      </c>
      <c r="F12" s="17" t="s">
        <v>170</v>
      </c>
      <c r="G12" s="3">
        <f>估算单价计算表!B40</f>
        <v>120</v>
      </c>
      <c r="H12" s="3">
        <f t="shared" si="0"/>
        <v>115200</v>
      </c>
      <c r="L12" s="1" t="str">
        <f>A48</f>
        <v>7</v>
      </c>
      <c r="M12" t="str">
        <f>B48</f>
        <v>明珠C区16#</v>
      </c>
    </row>
    <row r="13" ht="20" customHeight="1" spans="1:13">
      <c r="A13" s="22"/>
      <c r="B13" s="22"/>
      <c r="C13" s="5" t="s">
        <v>278</v>
      </c>
      <c r="D13" s="17" t="s">
        <v>182</v>
      </c>
      <c r="E13" s="17" t="s">
        <v>306</v>
      </c>
      <c r="F13" s="17" t="s">
        <v>170</v>
      </c>
      <c r="G13" s="3">
        <f t="shared" ref="G13:G36" si="1">G4</f>
        <v>479.84</v>
      </c>
      <c r="H13" s="3">
        <f t="shared" si="0"/>
        <v>23032.32</v>
      </c>
      <c r="L13" s="1" t="str">
        <f>A54</f>
        <v>8</v>
      </c>
      <c r="M13" t="str">
        <f>B54</f>
        <v>明珠C区15#</v>
      </c>
    </row>
    <row r="14" ht="20" customHeight="1" spans="1:13">
      <c r="A14" s="22"/>
      <c r="B14" s="22"/>
      <c r="C14" s="5" t="s">
        <v>311</v>
      </c>
      <c r="D14" s="17" t="s">
        <v>179</v>
      </c>
      <c r="E14" s="17" t="s">
        <v>306</v>
      </c>
      <c r="F14" s="17" t="s">
        <v>170</v>
      </c>
      <c r="G14" s="3">
        <f t="shared" si="1"/>
        <v>60</v>
      </c>
      <c r="H14" s="3">
        <f t="shared" si="0"/>
        <v>2880</v>
      </c>
      <c r="L14" s="1" t="str">
        <f>A60</f>
        <v>9</v>
      </c>
      <c r="M14" t="str">
        <f>B60</f>
        <v>明珠C区17#</v>
      </c>
    </row>
    <row r="15" ht="20" customHeight="1" spans="1:13">
      <c r="A15" s="22"/>
      <c r="B15" s="22"/>
      <c r="C15" s="5" t="s">
        <v>299</v>
      </c>
      <c r="D15" s="17" t="s">
        <v>179</v>
      </c>
      <c r="E15" s="17" t="s">
        <v>306</v>
      </c>
      <c r="F15" s="17" t="s">
        <v>170</v>
      </c>
      <c r="G15" s="3">
        <f t="shared" si="1"/>
        <v>60</v>
      </c>
      <c r="H15" s="3">
        <f t="shared" si="0"/>
        <v>2880</v>
      </c>
      <c r="L15" s="1" t="str">
        <f>A66</f>
        <v>10</v>
      </c>
      <c r="M15" t="str">
        <f>B66</f>
        <v>明珠C区18#</v>
      </c>
    </row>
    <row r="16" ht="20" customHeight="1" spans="1:13">
      <c r="A16" s="22"/>
      <c r="B16" s="22"/>
      <c r="C16" s="5" t="s">
        <v>291</v>
      </c>
      <c r="D16" s="17" t="s">
        <v>179</v>
      </c>
      <c r="E16" s="17" t="s">
        <v>185</v>
      </c>
      <c r="F16" s="17" t="s">
        <v>170</v>
      </c>
      <c r="G16" s="3">
        <f t="shared" si="1"/>
        <v>185</v>
      </c>
      <c r="H16" s="3">
        <f t="shared" si="0"/>
        <v>1480</v>
      </c>
      <c r="L16" s="1" t="str">
        <f>A72</f>
        <v>11</v>
      </c>
      <c r="M16" t="str">
        <f>B72</f>
        <v>明珠C区20#</v>
      </c>
    </row>
    <row r="17" ht="20" customHeight="1" spans="1:13">
      <c r="A17" s="22"/>
      <c r="B17" s="22"/>
      <c r="C17" s="5" t="s">
        <v>292</v>
      </c>
      <c r="D17" s="17" t="s">
        <v>179</v>
      </c>
      <c r="E17" s="17" t="s">
        <v>306</v>
      </c>
      <c r="F17" s="17" t="s">
        <v>170</v>
      </c>
      <c r="G17" s="3">
        <f t="shared" si="1"/>
        <v>10</v>
      </c>
      <c r="H17" s="3">
        <f t="shared" si="0"/>
        <v>480</v>
      </c>
      <c r="L17" s="1" t="str">
        <f>A78</f>
        <v>12</v>
      </c>
      <c r="M17" t="str">
        <f>B78</f>
        <v>明珠C区21#</v>
      </c>
    </row>
    <row r="18" ht="20" customHeight="1" spans="1:13">
      <c r="A18" s="17" t="s">
        <v>76</v>
      </c>
      <c r="B18" s="17" t="s">
        <v>312</v>
      </c>
      <c r="C18" s="5" t="s">
        <v>280</v>
      </c>
      <c r="D18" s="17" t="s">
        <v>174</v>
      </c>
      <c r="E18" s="17" t="s">
        <v>313</v>
      </c>
      <c r="F18" s="17" t="s">
        <v>281</v>
      </c>
      <c r="G18" s="3">
        <f t="shared" si="1"/>
        <v>6000</v>
      </c>
      <c r="H18" s="3">
        <f t="shared" si="0"/>
        <v>72000</v>
      </c>
      <c r="L18" s="1" t="str">
        <f>A84</f>
        <v>13</v>
      </c>
      <c r="M18" t="str">
        <f>B84</f>
        <v>明珠C区19#</v>
      </c>
    </row>
    <row r="19" ht="20" customHeight="1" spans="1:13">
      <c r="A19" s="22"/>
      <c r="B19" s="22"/>
      <c r="C19" s="5" t="s">
        <v>282</v>
      </c>
      <c r="D19" s="17" t="s">
        <v>15</v>
      </c>
      <c r="E19" s="17" t="s">
        <v>314</v>
      </c>
      <c r="F19" s="17" t="s">
        <v>170</v>
      </c>
      <c r="G19" s="3">
        <f t="shared" si="1"/>
        <v>35</v>
      </c>
      <c r="H19" s="3">
        <f t="shared" si="0"/>
        <v>53550</v>
      </c>
      <c r="L19" s="1" t="str">
        <f>A90</f>
        <v>14</v>
      </c>
      <c r="M19" t="str">
        <f>B90</f>
        <v>明珠C区14#</v>
      </c>
    </row>
    <row r="20" ht="20" customHeight="1" spans="1:13">
      <c r="A20" s="22"/>
      <c r="B20" s="22"/>
      <c r="C20" s="5" t="s">
        <v>284</v>
      </c>
      <c r="D20" s="17" t="s">
        <v>179</v>
      </c>
      <c r="E20" s="17" t="s">
        <v>315</v>
      </c>
      <c r="F20" s="17" t="s">
        <v>170</v>
      </c>
      <c r="G20" s="3">
        <f t="shared" si="1"/>
        <v>120</v>
      </c>
      <c r="H20" s="3">
        <f t="shared" si="0"/>
        <v>28800</v>
      </c>
      <c r="L20" s="1" t="str">
        <f>A96</f>
        <v>15</v>
      </c>
      <c r="M20" t="str">
        <f>B96</f>
        <v>明珠C区13#</v>
      </c>
    </row>
    <row r="21" ht="20" customHeight="1" spans="1:13">
      <c r="A21" s="22"/>
      <c r="B21" s="22"/>
      <c r="C21" s="6" t="s">
        <v>286</v>
      </c>
      <c r="D21" s="17" t="s">
        <v>15</v>
      </c>
      <c r="E21" s="17" t="s">
        <v>316</v>
      </c>
      <c r="F21" s="17" t="s">
        <v>170</v>
      </c>
      <c r="G21" s="3">
        <f t="shared" si="1"/>
        <v>120</v>
      </c>
      <c r="H21" s="3">
        <f t="shared" si="0"/>
        <v>100800</v>
      </c>
      <c r="L21" s="1" t="str">
        <f>A102</f>
        <v>16</v>
      </c>
      <c r="M21" t="str">
        <f>B102</f>
        <v>明珠C区9#</v>
      </c>
    </row>
    <row r="22" ht="20" customHeight="1" spans="1:13">
      <c r="A22" s="22"/>
      <c r="B22" s="22"/>
      <c r="C22" s="5" t="s">
        <v>278</v>
      </c>
      <c r="D22" s="17" t="s">
        <v>182</v>
      </c>
      <c r="E22" s="17" t="s">
        <v>317</v>
      </c>
      <c r="F22" s="17" t="s">
        <v>170</v>
      </c>
      <c r="G22" s="3">
        <f t="shared" si="1"/>
        <v>479.84</v>
      </c>
      <c r="H22" s="3">
        <f t="shared" si="0"/>
        <v>34548.48</v>
      </c>
      <c r="L22" s="1" t="str">
        <f>A111</f>
        <v>17</v>
      </c>
      <c r="M22" t="str">
        <f>B111</f>
        <v>明珠C区10#</v>
      </c>
    </row>
    <row r="23" ht="20" customHeight="1" spans="1:13">
      <c r="A23" s="22"/>
      <c r="B23" s="22"/>
      <c r="C23" s="5" t="s">
        <v>311</v>
      </c>
      <c r="D23" s="17" t="s">
        <v>179</v>
      </c>
      <c r="E23" s="17" t="s">
        <v>317</v>
      </c>
      <c r="F23" s="17" t="s">
        <v>170</v>
      </c>
      <c r="G23" s="3">
        <f t="shared" si="1"/>
        <v>60</v>
      </c>
      <c r="H23" s="3">
        <f t="shared" si="0"/>
        <v>4320</v>
      </c>
      <c r="L23" s="1" t="str">
        <f>A120</f>
        <v>18</v>
      </c>
      <c r="M23" t="str">
        <f>B120</f>
        <v>明珠C区7#</v>
      </c>
    </row>
    <row r="24" ht="20" customHeight="1" spans="1:13">
      <c r="A24" s="22"/>
      <c r="B24" s="22"/>
      <c r="C24" s="5" t="s">
        <v>290</v>
      </c>
      <c r="D24" s="17" t="s">
        <v>179</v>
      </c>
      <c r="E24" s="17" t="s">
        <v>317</v>
      </c>
      <c r="F24" s="17" t="s">
        <v>170</v>
      </c>
      <c r="G24" s="3">
        <f t="shared" si="1"/>
        <v>60</v>
      </c>
      <c r="H24" s="3">
        <f t="shared" si="0"/>
        <v>4320</v>
      </c>
      <c r="L24" s="1" t="str">
        <f>A129</f>
        <v>19</v>
      </c>
      <c r="M24" t="str">
        <f>B129</f>
        <v>明珠C区6#</v>
      </c>
    </row>
    <row r="25" ht="20" customHeight="1" spans="1:13">
      <c r="A25" s="22"/>
      <c r="B25" s="22"/>
      <c r="C25" s="5" t="s">
        <v>291</v>
      </c>
      <c r="D25" s="17" t="s">
        <v>179</v>
      </c>
      <c r="E25" s="17" t="s">
        <v>313</v>
      </c>
      <c r="F25" s="17" t="s">
        <v>170</v>
      </c>
      <c r="G25" s="3">
        <f t="shared" si="1"/>
        <v>185</v>
      </c>
      <c r="H25" s="3">
        <f t="shared" si="0"/>
        <v>2220</v>
      </c>
      <c r="L25" s="1" t="str">
        <f>A138</f>
        <v>20</v>
      </c>
      <c r="M25" t="str">
        <f>B138</f>
        <v>明珠C区4#</v>
      </c>
    </row>
    <row r="26" ht="20" customHeight="1" spans="1:13">
      <c r="A26" s="22"/>
      <c r="B26" s="22"/>
      <c r="C26" s="5" t="s">
        <v>292</v>
      </c>
      <c r="D26" s="17" t="s">
        <v>179</v>
      </c>
      <c r="E26" s="17" t="s">
        <v>317</v>
      </c>
      <c r="F26" s="17" t="s">
        <v>170</v>
      </c>
      <c r="G26" s="3">
        <f t="shared" si="1"/>
        <v>10</v>
      </c>
      <c r="H26" s="3">
        <f t="shared" si="0"/>
        <v>720</v>
      </c>
      <c r="L26" s="1" t="str">
        <f>A147</f>
        <v>21</v>
      </c>
      <c r="M26" t="str">
        <f>B147</f>
        <v>明珠C区2#</v>
      </c>
    </row>
    <row r="27" customFormat="1" ht="20" customHeight="1" spans="1:8">
      <c r="A27" s="17">
        <v>4</v>
      </c>
      <c r="B27" s="17" t="s">
        <v>318</v>
      </c>
      <c r="C27" s="5" t="s">
        <v>280</v>
      </c>
      <c r="D27" s="17" t="s">
        <v>174</v>
      </c>
      <c r="E27" s="17" t="s">
        <v>185</v>
      </c>
      <c r="F27" s="17" t="s">
        <v>281</v>
      </c>
      <c r="G27" s="3">
        <f t="shared" si="1"/>
        <v>6000</v>
      </c>
      <c r="H27" s="3">
        <f t="shared" si="0"/>
        <v>48000</v>
      </c>
    </row>
    <row r="28" customFormat="1" ht="20" customHeight="1" spans="1:8">
      <c r="A28" s="17"/>
      <c r="B28" s="17"/>
      <c r="C28" s="5" t="s">
        <v>282</v>
      </c>
      <c r="D28" s="17" t="s">
        <v>15</v>
      </c>
      <c r="E28" s="17" t="s">
        <v>308</v>
      </c>
      <c r="F28" s="17" t="s">
        <v>170</v>
      </c>
      <c r="G28" s="3">
        <f t="shared" si="1"/>
        <v>35</v>
      </c>
      <c r="H28" s="3">
        <f t="shared" si="0"/>
        <v>49700</v>
      </c>
    </row>
    <row r="29" customFormat="1" ht="20" customHeight="1" spans="1:8">
      <c r="A29" s="17"/>
      <c r="B29" s="17"/>
      <c r="C29" s="5" t="s">
        <v>284</v>
      </c>
      <c r="D29" s="17" t="s">
        <v>179</v>
      </c>
      <c r="E29" s="17" t="s">
        <v>309</v>
      </c>
      <c r="F29" s="17" t="s">
        <v>170</v>
      </c>
      <c r="G29" s="3">
        <f t="shared" si="1"/>
        <v>120</v>
      </c>
      <c r="H29" s="3">
        <f t="shared" si="0"/>
        <v>23040</v>
      </c>
    </row>
    <row r="30" customFormat="1" ht="20" customHeight="1" spans="1:8">
      <c r="A30" s="17"/>
      <c r="B30" s="17"/>
      <c r="C30" s="6" t="s">
        <v>286</v>
      </c>
      <c r="D30" s="17" t="s">
        <v>15</v>
      </c>
      <c r="E30" s="17" t="s">
        <v>310</v>
      </c>
      <c r="F30" s="17" t="s">
        <v>170</v>
      </c>
      <c r="G30" s="3">
        <f t="shared" si="1"/>
        <v>120</v>
      </c>
      <c r="H30" s="3">
        <f t="shared" si="0"/>
        <v>115200</v>
      </c>
    </row>
    <row r="31" customFormat="1" ht="20" customHeight="1" spans="1:8">
      <c r="A31" s="17"/>
      <c r="B31" s="17"/>
      <c r="C31" s="5" t="s">
        <v>278</v>
      </c>
      <c r="D31" s="17" t="s">
        <v>182</v>
      </c>
      <c r="E31" s="17" t="s">
        <v>306</v>
      </c>
      <c r="F31" s="17" t="s">
        <v>170</v>
      </c>
      <c r="G31" s="3">
        <f t="shared" si="1"/>
        <v>479.84</v>
      </c>
      <c r="H31" s="3">
        <f t="shared" si="0"/>
        <v>23032.32</v>
      </c>
    </row>
    <row r="32" customFormat="1" ht="20" customHeight="1" spans="1:8">
      <c r="A32" s="17"/>
      <c r="B32" s="17"/>
      <c r="C32" s="5" t="s">
        <v>289</v>
      </c>
      <c r="D32" s="17" t="s">
        <v>179</v>
      </c>
      <c r="E32" s="17" t="s">
        <v>306</v>
      </c>
      <c r="F32" s="17" t="s">
        <v>170</v>
      </c>
      <c r="G32" s="3">
        <f t="shared" si="1"/>
        <v>60</v>
      </c>
      <c r="H32" s="3">
        <f t="shared" si="0"/>
        <v>2880</v>
      </c>
    </row>
    <row r="33" customFormat="1" ht="15" spans="1:8">
      <c r="A33" s="17"/>
      <c r="B33" s="17"/>
      <c r="C33" s="5" t="s">
        <v>290</v>
      </c>
      <c r="D33" s="17" t="s">
        <v>179</v>
      </c>
      <c r="E33" s="17" t="s">
        <v>306</v>
      </c>
      <c r="F33" s="4"/>
      <c r="G33" s="3">
        <f t="shared" si="1"/>
        <v>60</v>
      </c>
      <c r="H33" s="3">
        <f t="shared" si="0"/>
        <v>2880</v>
      </c>
    </row>
    <row r="34" customFormat="1" ht="15" spans="1:8">
      <c r="A34" s="17"/>
      <c r="B34" s="17"/>
      <c r="C34" s="5" t="s">
        <v>291</v>
      </c>
      <c r="D34" s="17" t="s">
        <v>179</v>
      </c>
      <c r="E34" s="17" t="s">
        <v>185</v>
      </c>
      <c r="F34" s="4"/>
      <c r="G34" s="3">
        <f t="shared" si="1"/>
        <v>185</v>
      </c>
      <c r="H34" s="3">
        <f t="shared" si="0"/>
        <v>1480</v>
      </c>
    </row>
    <row r="35" customFormat="1" ht="15" spans="1:8">
      <c r="A35" s="17"/>
      <c r="B35" s="17"/>
      <c r="C35" s="5" t="s">
        <v>292</v>
      </c>
      <c r="D35" s="17" t="s">
        <v>179</v>
      </c>
      <c r="E35" s="17" t="s">
        <v>306</v>
      </c>
      <c r="F35" s="4"/>
      <c r="G35" s="3">
        <f t="shared" si="1"/>
        <v>10</v>
      </c>
      <c r="H35" s="3">
        <f t="shared" si="0"/>
        <v>480</v>
      </c>
    </row>
    <row r="36" customFormat="1" ht="15" spans="1:8">
      <c r="A36" s="17" t="s">
        <v>80</v>
      </c>
      <c r="B36" s="17" t="s">
        <v>319</v>
      </c>
      <c r="C36" s="5" t="s">
        <v>280</v>
      </c>
      <c r="D36" s="17" t="s">
        <v>174</v>
      </c>
      <c r="E36" s="17" t="s">
        <v>185</v>
      </c>
      <c r="F36" s="4"/>
      <c r="G36" s="3">
        <f t="shared" si="1"/>
        <v>6000</v>
      </c>
      <c r="H36" s="3">
        <f t="shared" ref="H36:H67" si="2">G36*E36</f>
        <v>48000</v>
      </c>
    </row>
    <row r="37" customFormat="1" ht="15" spans="1:8">
      <c r="A37" s="22"/>
      <c r="B37" s="22"/>
      <c r="C37" s="5" t="s">
        <v>278</v>
      </c>
      <c r="D37" s="17" t="s">
        <v>182</v>
      </c>
      <c r="E37" s="17" t="s">
        <v>306</v>
      </c>
      <c r="F37" s="4"/>
      <c r="G37" s="3">
        <f t="shared" ref="G37:G100" si="3">G31</f>
        <v>479.84</v>
      </c>
      <c r="H37" s="3">
        <f t="shared" si="2"/>
        <v>23032.32</v>
      </c>
    </row>
    <row r="38" customFormat="1" ht="15" spans="1:8">
      <c r="A38" s="22"/>
      <c r="B38" s="22"/>
      <c r="C38" s="5" t="s">
        <v>311</v>
      </c>
      <c r="D38" s="17" t="s">
        <v>179</v>
      </c>
      <c r="E38" s="17" t="s">
        <v>306</v>
      </c>
      <c r="F38" s="4"/>
      <c r="G38" s="3">
        <f t="shared" si="3"/>
        <v>60</v>
      </c>
      <c r="H38" s="3">
        <f t="shared" si="2"/>
        <v>2880</v>
      </c>
    </row>
    <row r="39" customFormat="1" ht="15" spans="1:8">
      <c r="A39" s="22"/>
      <c r="B39" s="22"/>
      <c r="C39" s="5" t="s">
        <v>299</v>
      </c>
      <c r="D39" s="17" t="s">
        <v>179</v>
      </c>
      <c r="E39" s="17" t="s">
        <v>306</v>
      </c>
      <c r="F39" s="4"/>
      <c r="G39" s="3">
        <f t="shared" si="3"/>
        <v>60</v>
      </c>
      <c r="H39" s="3">
        <f t="shared" si="2"/>
        <v>2880</v>
      </c>
    </row>
    <row r="40" customFormat="1" ht="15" spans="1:8">
      <c r="A40" s="22"/>
      <c r="B40" s="22"/>
      <c r="C40" s="5" t="s">
        <v>291</v>
      </c>
      <c r="D40" s="17" t="s">
        <v>179</v>
      </c>
      <c r="E40" s="17" t="s">
        <v>185</v>
      </c>
      <c r="F40" s="4"/>
      <c r="G40" s="3">
        <f t="shared" si="3"/>
        <v>185</v>
      </c>
      <c r="H40" s="3">
        <f t="shared" si="2"/>
        <v>1480</v>
      </c>
    </row>
    <row r="41" customFormat="1" ht="15" spans="1:8">
      <c r="A41" s="22"/>
      <c r="B41" s="22"/>
      <c r="C41" s="5" t="s">
        <v>292</v>
      </c>
      <c r="D41" s="17" t="s">
        <v>179</v>
      </c>
      <c r="E41" s="17" t="s">
        <v>306</v>
      </c>
      <c r="F41" s="4"/>
      <c r="G41" s="3">
        <f t="shared" si="3"/>
        <v>10</v>
      </c>
      <c r="H41" s="3">
        <f t="shared" si="2"/>
        <v>480</v>
      </c>
    </row>
    <row r="42" customFormat="1" ht="15" spans="1:8">
      <c r="A42" s="17" t="s">
        <v>82</v>
      </c>
      <c r="B42" s="17" t="s">
        <v>320</v>
      </c>
      <c r="C42" s="5" t="s">
        <v>280</v>
      </c>
      <c r="D42" s="17" t="s">
        <v>174</v>
      </c>
      <c r="E42" s="17" t="s">
        <v>185</v>
      </c>
      <c r="F42" s="4"/>
      <c r="G42" s="3">
        <f t="shared" si="3"/>
        <v>6000</v>
      </c>
      <c r="H42" s="3">
        <f t="shared" si="2"/>
        <v>48000</v>
      </c>
    </row>
    <row r="43" customFormat="1" ht="15" spans="1:8">
      <c r="A43" s="22"/>
      <c r="B43" s="22"/>
      <c r="C43" s="5" t="s">
        <v>278</v>
      </c>
      <c r="D43" s="17" t="s">
        <v>182</v>
      </c>
      <c r="E43" s="17" t="s">
        <v>306</v>
      </c>
      <c r="F43" s="4"/>
      <c r="G43" s="3">
        <f t="shared" si="3"/>
        <v>479.84</v>
      </c>
      <c r="H43" s="3">
        <f t="shared" si="2"/>
        <v>23032.32</v>
      </c>
    </row>
    <row r="44" customFormat="1" ht="15" spans="1:8">
      <c r="A44" s="22"/>
      <c r="B44" s="22"/>
      <c r="C44" s="5" t="s">
        <v>311</v>
      </c>
      <c r="D44" s="17" t="s">
        <v>179</v>
      </c>
      <c r="E44" s="17" t="s">
        <v>306</v>
      </c>
      <c r="F44" s="4"/>
      <c r="G44" s="3">
        <f t="shared" si="3"/>
        <v>60</v>
      </c>
      <c r="H44" s="3">
        <f t="shared" si="2"/>
        <v>2880</v>
      </c>
    </row>
    <row r="45" customFormat="1" ht="15" spans="1:8">
      <c r="A45" s="22"/>
      <c r="B45" s="22"/>
      <c r="C45" s="5" t="s">
        <v>290</v>
      </c>
      <c r="D45" s="17" t="s">
        <v>179</v>
      </c>
      <c r="E45" s="17" t="s">
        <v>306</v>
      </c>
      <c r="F45" s="4"/>
      <c r="G45" s="3">
        <f t="shared" si="3"/>
        <v>60</v>
      </c>
      <c r="H45" s="3">
        <f t="shared" si="2"/>
        <v>2880</v>
      </c>
    </row>
    <row r="46" customFormat="1" ht="15" spans="1:8">
      <c r="A46" s="22"/>
      <c r="B46" s="22"/>
      <c r="C46" s="5" t="s">
        <v>291</v>
      </c>
      <c r="D46" s="17" t="s">
        <v>179</v>
      </c>
      <c r="E46" s="17" t="s">
        <v>185</v>
      </c>
      <c r="F46" s="4"/>
      <c r="G46" s="3">
        <f t="shared" si="3"/>
        <v>185</v>
      </c>
      <c r="H46" s="3">
        <f t="shared" si="2"/>
        <v>1480</v>
      </c>
    </row>
    <row r="47" customFormat="1" ht="15" spans="1:8">
      <c r="A47" s="22"/>
      <c r="B47" s="22"/>
      <c r="C47" s="5" t="s">
        <v>292</v>
      </c>
      <c r="D47" s="17" t="s">
        <v>179</v>
      </c>
      <c r="E47" s="17" t="s">
        <v>306</v>
      </c>
      <c r="F47" s="4"/>
      <c r="G47" s="3">
        <f t="shared" si="3"/>
        <v>10</v>
      </c>
      <c r="H47" s="3">
        <f t="shared" si="2"/>
        <v>480</v>
      </c>
    </row>
    <row r="48" customFormat="1" ht="15" spans="1:8">
      <c r="A48" s="17" t="s">
        <v>84</v>
      </c>
      <c r="B48" s="17" t="s">
        <v>321</v>
      </c>
      <c r="C48" s="5" t="s">
        <v>280</v>
      </c>
      <c r="D48" s="17" t="s">
        <v>174</v>
      </c>
      <c r="E48" s="17" t="s">
        <v>185</v>
      </c>
      <c r="F48" s="4"/>
      <c r="G48" s="3">
        <f t="shared" si="3"/>
        <v>6000</v>
      </c>
      <c r="H48" s="3">
        <f t="shared" si="2"/>
        <v>48000</v>
      </c>
    </row>
    <row r="49" customFormat="1" ht="15" spans="1:8">
      <c r="A49" s="22"/>
      <c r="B49" s="22"/>
      <c r="C49" s="5" t="s">
        <v>278</v>
      </c>
      <c r="D49" s="17" t="s">
        <v>182</v>
      </c>
      <c r="E49" s="17" t="s">
        <v>306</v>
      </c>
      <c r="F49" s="4"/>
      <c r="G49" s="3">
        <f t="shared" si="3"/>
        <v>479.84</v>
      </c>
      <c r="H49" s="3">
        <f t="shared" si="2"/>
        <v>23032.32</v>
      </c>
    </row>
    <row r="50" customFormat="1" ht="15" spans="1:8">
      <c r="A50" s="22"/>
      <c r="B50" s="22"/>
      <c r="C50" s="5" t="s">
        <v>289</v>
      </c>
      <c r="D50" s="17" t="s">
        <v>179</v>
      </c>
      <c r="E50" s="17" t="s">
        <v>306</v>
      </c>
      <c r="F50" s="4"/>
      <c r="G50" s="3">
        <f t="shared" si="3"/>
        <v>60</v>
      </c>
      <c r="H50" s="3">
        <f t="shared" si="2"/>
        <v>2880</v>
      </c>
    </row>
    <row r="51" customFormat="1" ht="15" spans="1:8">
      <c r="A51" s="22"/>
      <c r="B51" s="22"/>
      <c r="C51" s="5" t="s">
        <v>290</v>
      </c>
      <c r="D51" s="17" t="s">
        <v>179</v>
      </c>
      <c r="E51" s="17" t="s">
        <v>306</v>
      </c>
      <c r="F51" s="4"/>
      <c r="G51" s="3">
        <f t="shared" si="3"/>
        <v>60</v>
      </c>
      <c r="H51" s="3">
        <f t="shared" si="2"/>
        <v>2880</v>
      </c>
    </row>
    <row r="52" customFormat="1" ht="15" spans="1:8">
      <c r="A52" s="22"/>
      <c r="B52" s="22"/>
      <c r="C52" s="5" t="s">
        <v>300</v>
      </c>
      <c r="D52" s="17" t="s">
        <v>179</v>
      </c>
      <c r="E52" s="17" t="s">
        <v>185</v>
      </c>
      <c r="F52" s="4"/>
      <c r="G52" s="3">
        <f t="shared" si="3"/>
        <v>185</v>
      </c>
      <c r="H52" s="3">
        <f t="shared" si="2"/>
        <v>1480</v>
      </c>
    </row>
    <row r="53" customFormat="1" ht="15" spans="1:8">
      <c r="A53" s="22"/>
      <c r="B53" s="22"/>
      <c r="C53" s="5" t="s">
        <v>292</v>
      </c>
      <c r="D53" s="17" t="s">
        <v>179</v>
      </c>
      <c r="E53" s="17" t="s">
        <v>306</v>
      </c>
      <c r="F53" s="4"/>
      <c r="G53" s="3">
        <f t="shared" si="3"/>
        <v>10</v>
      </c>
      <c r="H53" s="3">
        <f t="shared" si="2"/>
        <v>480</v>
      </c>
    </row>
    <row r="54" customFormat="1" ht="15" spans="1:8">
      <c r="A54" s="17" t="s">
        <v>185</v>
      </c>
      <c r="B54" s="17" t="s">
        <v>322</v>
      </c>
      <c r="C54" s="5" t="s">
        <v>280</v>
      </c>
      <c r="D54" s="17" t="s">
        <v>174</v>
      </c>
      <c r="E54" s="17" t="s">
        <v>313</v>
      </c>
      <c r="F54" s="4"/>
      <c r="G54" s="3">
        <f t="shared" si="3"/>
        <v>6000</v>
      </c>
      <c r="H54" s="3">
        <f t="shared" si="2"/>
        <v>72000</v>
      </c>
    </row>
    <row r="55" customFormat="1" ht="15" spans="1:8">
      <c r="A55" s="22"/>
      <c r="B55" s="22"/>
      <c r="C55" s="5" t="s">
        <v>278</v>
      </c>
      <c r="D55" s="17" t="s">
        <v>182</v>
      </c>
      <c r="E55" s="17" t="s">
        <v>317</v>
      </c>
      <c r="F55" s="4"/>
      <c r="G55" s="3">
        <f t="shared" si="3"/>
        <v>479.84</v>
      </c>
      <c r="H55" s="3">
        <f t="shared" si="2"/>
        <v>34548.48</v>
      </c>
    </row>
    <row r="56" customFormat="1" ht="15" spans="1:8">
      <c r="A56" s="22"/>
      <c r="B56" s="22"/>
      <c r="C56" s="5" t="s">
        <v>289</v>
      </c>
      <c r="D56" s="17" t="s">
        <v>179</v>
      </c>
      <c r="E56" s="17" t="s">
        <v>317</v>
      </c>
      <c r="F56" s="4"/>
      <c r="G56" s="3">
        <f t="shared" si="3"/>
        <v>60</v>
      </c>
      <c r="H56" s="3">
        <f t="shared" si="2"/>
        <v>4320</v>
      </c>
    </row>
    <row r="57" customFormat="1" ht="15" spans="1:8">
      <c r="A57" s="22"/>
      <c r="B57" s="22"/>
      <c r="C57" s="5" t="s">
        <v>290</v>
      </c>
      <c r="D57" s="17" t="s">
        <v>179</v>
      </c>
      <c r="E57" s="17" t="s">
        <v>317</v>
      </c>
      <c r="F57" s="4"/>
      <c r="G57" s="3">
        <f t="shared" si="3"/>
        <v>60</v>
      </c>
      <c r="H57" s="3">
        <f t="shared" si="2"/>
        <v>4320</v>
      </c>
    </row>
    <row r="58" customFormat="1" ht="15" spans="1:8">
      <c r="A58" s="22"/>
      <c r="B58" s="22"/>
      <c r="C58" s="5" t="s">
        <v>291</v>
      </c>
      <c r="D58" s="17" t="s">
        <v>179</v>
      </c>
      <c r="E58" s="17" t="s">
        <v>313</v>
      </c>
      <c r="F58" s="4"/>
      <c r="G58" s="3">
        <f t="shared" si="3"/>
        <v>185</v>
      </c>
      <c r="H58" s="3">
        <f t="shared" si="2"/>
        <v>2220</v>
      </c>
    </row>
    <row r="59" customFormat="1" ht="15" spans="1:8">
      <c r="A59" s="22"/>
      <c r="B59" s="22"/>
      <c r="C59" s="5" t="s">
        <v>292</v>
      </c>
      <c r="D59" s="17" t="s">
        <v>179</v>
      </c>
      <c r="E59" s="17" t="s">
        <v>317</v>
      </c>
      <c r="F59" s="4"/>
      <c r="G59" s="3">
        <f t="shared" si="3"/>
        <v>10</v>
      </c>
      <c r="H59" s="3">
        <f t="shared" si="2"/>
        <v>720</v>
      </c>
    </row>
    <row r="60" customFormat="1" ht="15" spans="1:8">
      <c r="A60" s="17" t="s">
        <v>231</v>
      </c>
      <c r="B60" s="17" t="s">
        <v>323</v>
      </c>
      <c r="C60" s="5" t="s">
        <v>280</v>
      </c>
      <c r="D60" s="17" t="s">
        <v>174</v>
      </c>
      <c r="E60" s="17" t="s">
        <v>250</v>
      </c>
      <c r="F60" s="4"/>
      <c r="G60" s="3">
        <f t="shared" si="3"/>
        <v>6000</v>
      </c>
      <c r="H60" s="3">
        <f t="shared" si="2"/>
        <v>60000</v>
      </c>
    </row>
    <row r="61" customFormat="1" ht="15" spans="1:8">
      <c r="A61" s="22"/>
      <c r="B61" s="22"/>
      <c r="C61" s="5" t="s">
        <v>278</v>
      </c>
      <c r="D61" s="17" t="s">
        <v>182</v>
      </c>
      <c r="E61" s="17" t="s">
        <v>324</v>
      </c>
      <c r="F61" s="4"/>
      <c r="G61" s="3">
        <f t="shared" si="3"/>
        <v>479.84</v>
      </c>
      <c r="H61" s="3">
        <f t="shared" si="2"/>
        <v>28790.4</v>
      </c>
    </row>
    <row r="62" customFormat="1" ht="15" spans="1:8">
      <c r="A62" s="22"/>
      <c r="B62" s="22"/>
      <c r="C62" s="5" t="s">
        <v>289</v>
      </c>
      <c r="D62" s="17" t="s">
        <v>179</v>
      </c>
      <c r="E62" s="17" t="s">
        <v>324</v>
      </c>
      <c r="F62" s="4"/>
      <c r="G62" s="3">
        <f t="shared" si="3"/>
        <v>60</v>
      </c>
      <c r="H62" s="3">
        <f t="shared" si="2"/>
        <v>3600</v>
      </c>
    </row>
    <row r="63" customFormat="1" ht="15" spans="1:8">
      <c r="A63" s="22"/>
      <c r="B63" s="22"/>
      <c r="C63" s="5" t="s">
        <v>299</v>
      </c>
      <c r="D63" s="17" t="s">
        <v>179</v>
      </c>
      <c r="E63" s="17" t="s">
        <v>324</v>
      </c>
      <c r="F63" s="4"/>
      <c r="G63" s="3">
        <f t="shared" si="3"/>
        <v>60</v>
      </c>
      <c r="H63" s="3">
        <f t="shared" si="2"/>
        <v>3600</v>
      </c>
    </row>
    <row r="64" customFormat="1" ht="15" spans="1:8">
      <c r="A64" s="22"/>
      <c r="B64" s="22"/>
      <c r="C64" s="5" t="s">
        <v>300</v>
      </c>
      <c r="D64" s="17" t="s">
        <v>179</v>
      </c>
      <c r="E64" s="17" t="s">
        <v>250</v>
      </c>
      <c r="F64" s="4"/>
      <c r="G64" s="3">
        <f t="shared" si="3"/>
        <v>185</v>
      </c>
      <c r="H64" s="3">
        <f t="shared" si="2"/>
        <v>1850</v>
      </c>
    </row>
    <row r="65" customFormat="1" ht="15" spans="1:8">
      <c r="A65" s="22"/>
      <c r="B65" s="22"/>
      <c r="C65" s="5" t="s">
        <v>292</v>
      </c>
      <c r="D65" s="17" t="s">
        <v>179</v>
      </c>
      <c r="E65" s="17" t="s">
        <v>324</v>
      </c>
      <c r="F65" s="4"/>
      <c r="G65" s="3">
        <f t="shared" si="3"/>
        <v>10</v>
      </c>
      <c r="H65" s="3">
        <f t="shared" si="2"/>
        <v>600</v>
      </c>
    </row>
    <row r="66" customFormat="1" ht="15" spans="1:8">
      <c r="A66" s="17" t="s">
        <v>250</v>
      </c>
      <c r="B66" s="17" t="s">
        <v>325</v>
      </c>
      <c r="C66" s="5" t="s">
        <v>280</v>
      </c>
      <c r="D66" s="17" t="s">
        <v>174</v>
      </c>
      <c r="E66" s="17" t="s">
        <v>185</v>
      </c>
      <c r="F66" s="4"/>
      <c r="G66" s="3">
        <f t="shared" si="3"/>
        <v>6000</v>
      </c>
      <c r="H66" s="3">
        <f t="shared" si="2"/>
        <v>48000</v>
      </c>
    </row>
    <row r="67" customFormat="1" ht="15" spans="1:8">
      <c r="A67" s="22"/>
      <c r="B67" s="22"/>
      <c r="C67" s="5" t="s">
        <v>278</v>
      </c>
      <c r="D67" s="17" t="s">
        <v>182</v>
      </c>
      <c r="E67" s="17" t="s">
        <v>306</v>
      </c>
      <c r="F67" s="4"/>
      <c r="G67" s="3">
        <f t="shared" si="3"/>
        <v>479.84</v>
      </c>
      <c r="H67" s="3">
        <f t="shared" si="2"/>
        <v>23032.32</v>
      </c>
    </row>
    <row r="68" customFormat="1" ht="15" spans="1:8">
      <c r="A68" s="22"/>
      <c r="B68" s="22"/>
      <c r="C68" s="5" t="s">
        <v>289</v>
      </c>
      <c r="D68" s="17" t="s">
        <v>179</v>
      </c>
      <c r="E68" s="17" t="s">
        <v>306</v>
      </c>
      <c r="F68" s="4"/>
      <c r="G68" s="3">
        <f t="shared" si="3"/>
        <v>60</v>
      </c>
      <c r="H68" s="3">
        <f t="shared" ref="H68:H99" si="4">G68*E68</f>
        <v>2880</v>
      </c>
    </row>
    <row r="69" customFormat="1" ht="15" spans="1:8">
      <c r="A69" s="22"/>
      <c r="B69" s="22"/>
      <c r="C69" s="5" t="s">
        <v>290</v>
      </c>
      <c r="D69" s="17" t="s">
        <v>179</v>
      </c>
      <c r="E69" s="17" t="s">
        <v>306</v>
      </c>
      <c r="F69" s="4"/>
      <c r="G69" s="3">
        <f t="shared" si="3"/>
        <v>60</v>
      </c>
      <c r="H69" s="3">
        <f t="shared" si="4"/>
        <v>2880</v>
      </c>
    </row>
    <row r="70" customFormat="1" ht="15" spans="1:8">
      <c r="A70" s="22"/>
      <c r="B70" s="22"/>
      <c r="C70" s="5" t="s">
        <v>291</v>
      </c>
      <c r="D70" s="17" t="s">
        <v>179</v>
      </c>
      <c r="E70" s="17" t="s">
        <v>185</v>
      </c>
      <c r="F70" s="4"/>
      <c r="G70" s="3">
        <f t="shared" si="3"/>
        <v>185</v>
      </c>
      <c r="H70" s="3">
        <f t="shared" si="4"/>
        <v>1480</v>
      </c>
    </row>
    <row r="71" customFormat="1" ht="15" spans="1:8">
      <c r="A71" s="22"/>
      <c r="B71" s="22"/>
      <c r="C71" s="5" t="s">
        <v>292</v>
      </c>
      <c r="D71" s="17" t="s">
        <v>179</v>
      </c>
      <c r="E71" s="17" t="s">
        <v>306</v>
      </c>
      <c r="F71" s="4"/>
      <c r="G71" s="3">
        <f t="shared" si="3"/>
        <v>10</v>
      </c>
      <c r="H71" s="3">
        <f t="shared" si="4"/>
        <v>480</v>
      </c>
    </row>
    <row r="72" customFormat="1" ht="15" spans="1:8">
      <c r="A72" s="17" t="s">
        <v>304</v>
      </c>
      <c r="B72" s="17" t="s">
        <v>326</v>
      </c>
      <c r="C72" s="5" t="s">
        <v>280</v>
      </c>
      <c r="D72" s="17" t="s">
        <v>174</v>
      </c>
      <c r="E72" s="17" t="s">
        <v>204</v>
      </c>
      <c r="F72" s="4"/>
      <c r="G72" s="3">
        <f t="shared" si="3"/>
        <v>6000</v>
      </c>
      <c r="H72" s="3">
        <f t="shared" si="4"/>
        <v>108000</v>
      </c>
    </row>
    <row r="73" customFormat="1" ht="15" spans="1:8">
      <c r="A73" s="17"/>
      <c r="B73" s="17"/>
      <c r="C73" s="5" t="s">
        <v>278</v>
      </c>
      <c r="D73" s="17" t="s">
        <v>182</v>
      </c>
      <c r="E73" s="17" t="s">
        <v>327</v>
      </c>
      <c r="F73" s="17" t="s">
        <v>170</v>
      </c>
      <c r="G73" s="3">
        <f t="shared" si="3"/>
        <v>479.84</v>
      </c>
      <c r="H73" s="3">
        <f t="shared" si="4"/>
        <v>51822.72</v>
      </c>
    </row>
    <row r="74" customFormat="1" ht="15" spans="1:8">
      <c r="A74" s="17"/>
      <c r="B74" s="17"/>
      <c r="C74" s="5" t="s">
        <v>311</v>
      </c>
      <c r="D74" s="17" t="s">
        <v>179</v>
      </c>
      <c r="E74" s="17" t="s">
        <v>327</v>
      </c>
      <c r="F74" s="17" t="s">
        <v>170</v>
      </c>
      <c r="G74" s="3">
        <f t="shared" si="3"/>
        <v>60</v>
      </c>
      <c r="H74" s="3">
        <f t="shared" si="4"/>
        <v>6480</v>
      </c>
    </row>
    <row r="75" customFormat="1" ht="15" spans="1:8">
      <c r="A75" s="17"/>
      <c r="B75" s="17"/>
      <c r="C75" s="5" t="s">
        <v>290</v>
      </c>
      <c r="D75" s="17" t="s">
        <v>179</v>
      </c>
      <c r="E75" s="17" t="s">
        <v>327</v>
      </c>
      <c r="F75" s="17" t="s">
        <v>170</v>
      </c>
      <c r="G75" s="3">
        <f t="shared" si="3"/>
        <v>60</v>
      </c>
      <c r="H75" s="3">
        <f t="shared" si="4"/>
        <v>6480</v>
      </c>
    </row>
    <row r="76" customFormat="1" ht="15" spans="1:8">
      <c r="A76" s="17"/>
      <c r="B76" s="17"/>
      <c r="C76" s="5" t="s">
        <v>291</v>
      </c>
      <c r="D76" s="17" t="s">
        <v>179</v>
      </c>
      <c r="E76" s="17" t="s">
        <v>204</v>
      </c>
      <c r="F76" s="17" t="s">
        <v>170</v>
      </c>
      <c r="G76" s="3">
        <f t="shared" si="3"/>
        <v>185</v>
      </c>
      <c r="H76" s="3">
        <f t="shared" si="4"/>
        <v>3330</v>
      </c>
    </row>
    <row r="77" customFormat="1" ht="15" spans="1:8">
      <c r="A77" s="17"/>
      <c r="B77" s="17"/>
      <c r="C77" s="5" t="s">
        <v>292</v>
      </c>
      <c r="D77" s="17" t="s">
        <v>179</v>
      </c>
      <c r="E77" s="17" t="s">
        <v>327</v>
      </c>
      <c r="F77" s="17" t="s">
        <v>170</v>
      </c>
      <c r="G77" s="3">
        <f t="shared" si="3"/>
        <v>10</v>
      </c>
      <c r="H77" s="3">
        <f t="shared" si="4"/>
        <v>1080</v>
      </c>
    </row>
    <row r="78" customFormat="1" ht="15" spans="1:8">
      <c r="A78" s="17" t="s">
        <v>313</v>
      </c>
      <c r="B78" s="17" t="s">
        <v>328</v>
      </c>
      <c r="C78" s="5" t="s">
        <v>280</v>
      </c>
      <c r="D78" s="17" t="s">
        <v>174</v>
      </c>
      <c r="E78" s="17" t="s">
        <v>204</v>
      </c>
      <c r="F78" s="17" t="s">
        <v>170</v>
      </c>
      <c r="G78" s="3">
        <f t="shared" si="3"/>
        <v>6000</v>
      </c>
      <c r="H78" s="3">
        <f t="shared" si="4"/>
        <v>108000</v>
      </c>
    </row>
    <row r="79" customFormat="1" ht="15" spans="1:8">
      <c r="A79" s="22"/>
      <c r="B79" s="22"/>
      <c r="C79" s="5" t="s">
        <v>278</v>
      </c>
      <c r="D79" s="17" t="s">
        <v>182</v>
      </c>
      <c r="E79" s="17" t="s">
        <v>327</v>
      </c>
      <c r="F79" s="17" t="s">
        <v>170</v>
      </c>
      <c r="G79" s="3">
        <f t="shared" si="3"/>
        <v>479.84</v>
      </c>
      <c r="H79" s="3">
        <f t="shared" si="4"/>
        <v>51822.72</v>
      </c>
    </row>
    <row r="80" customFormat="1" ht="15" spans="1:8">
      <c r="A80" s="22"/>
      <c r="B80" s="22"/>
      <c r="C80" s="5" t="s">
        <v>289</v>
      </c>
      <c r="D80" s="17" t="s">
        <v>179</v>
      </c>
      <c r="E80" s="17" t="s">
        <v>327</v>
      </c>
      <c r="F80" s="17" t="s">
        <v>170</v>
      </c>
      <c r="G80" s="3">
        <f t="shared" si="3"/>
        <v>60</v>
      </c>
      <c r="H80" s="3">
        <f t="shared" si="4"/>
        <v>6480</v>
      </c>
    </row>
    <row r="81" customFormat="1" ht="15" spans="1:8">
      <c r="A81" s="22"/>
      <c r="B81" s="22"/>
      <c r="C81" s="5" t="s">
        <v>290</v>
      </c>
      <c r="D81" s="17" t="s">
        <v>179</v>
      </c>
      <c r="E81" s="17" t="s">
        <v>327</v>
      </c>
      <c r="F81" s="17" t="s">
        <v>170</v>
      </c>
      <c r="G81" s="3">
        <f t="shared" si="3"/>
        <v>60</v>
      </c>
      <c r="H81" s="3">
        <f t="shared" si="4"/>
        <v>6480</v>
      </c>
    </row>
    <row r="82" customFormat="1" ht="15" spans="1:8">
      <c r="A82" s="22"/>
      <c r="B82" s="22"/>
      <c r="C82" s="5" t="s">
        <v>291</v>
      </c>
      <c r="D82" s="17" t="s">
        <v>179</v>
      </c>
      <c r="E82" s="17" t="s">
        <v>204</v>
      </c>
      <c r="F82" s="17" t="s">
        <v>170</v>
      </c>
      <c r="G82" s="3">
        <f t="shared" si="3"/>
        <v>185</v>
      </c>
      <c r="H82" s="3">
        <f t="shared" si="4"/>
        <v>3330</v>
      </c>
    </row>
    <row r="83" customFormat="1" ht="15" spans="1:8">
      <c r="A83" s="22"/>
      <c r="B83" s="22"/>
      <c r="C83" s="5" t="s">
        <v>292</v>
      </c>
      <c r="D83" s="17" t="s">
        <v>179</v>
      </c>
      <c r="E83" s="17" t="s">
        <v>327</v>
      </c>
      <c r="F83" s="17" t="s">
        <v>170</v>
      </c>
      <c r="G83" s="3">
        <f t="shared" si="3"/>
        <v>10</v>
      </c>
      <c r="H83" s="3">
        <f t="shared" si="4"/>
        <v>1080</v>
      </c>
    </row>
    <row r="84" customFormat="1" ht="15" spans="1:8">
      <c r="A84" s="17" t="s">
        <v>329</v>
      </c>
      <c r="B84" s="17" t="s">
        <v>330</v>
      </c>
      <c r="C84" s="5" t="s">
        <v>280</v>
      </c>
      <c r="D84" s="17" t="s">
        <v>174</v>
      </c>
      <c r="E84" s="17" t="s">
        <v>250</v>
      </c>
      <c r="F84" s="17" t="s">
        <v>170</v>
      </c>
      <c r="G84" s="3">
        <f t="shared" si="3"/>
        <v>6000</v>
      </c>
      <c r="H84" s="3">
        <f t="shared" si="4"/>
        <v>60000</v>
      </c>
    </row>
    <row r="85" customFormat="1" ht="15" spans="1:8">
      <c r="A85" s="22"/>
      <c r="B85" s="22"/>
      <c r="C85" s="5" t="s">
        <v>278</v>
      </c>
      <c r="D85" s="17" t="s">
        <v>182</v>
      </c>
      <c r="E85" s="17" t="s">
        <v>324</v>
      </c>
      <c r="F85" s="17" t="s">
        <v>170</v>
      </c>
      <c r="G85" s="3">
        <f t="shared" si="3"/>
        <v>479.84</v>
      </c>
      <c r="H85" s="3">
        <f t="shared" si="4"/>
        <v>28790.4</v>
      </c>
    </row>
    <row r="86" customFormat="1" ht="15" spans="1:8">
      <c r="A86" s="22"/>
      <c r="B86" s="22"/>
      <c r="C86" s="5" t="s">
        <v>311</v>
      </c>
      <c r="D86" s="17" t="s">
        <v>179</v>
      </c>
      <c r="E86" s="17" t="s">
        <v>324</v>
      </c>
      <c r="F86" s="17" t="s">
        <v>170</v>
      </c>
      <c r="G86" s="3">
        <f t="shared" si="3"/>
        <v>60</v>
      </c>
      <c r="H86" s="3">
        <f t="shared" si="4"/>
        <v>3600</v>
      </c>
    </row>
    <row r="87" customFormat="1" ht="15" spans="1:8">
      <c r="A87" s="22"/>
      <c r="B87" s="22"/>
      <c r="C87" s="5" t="s">
        <v>290</v>
      </c>
      <c r="D87" s="17" t="s">
        <v>179</v>
      </c>
      <c r="E87" s="17" t="s">
        <v>324</v>
      </c>
      <c r="F87" s="17" t="s">
        <v>170</v>
      </c>
      <c r="G87" s="3">
        <f t="shared" si="3"/>
        <v>60</v>
      </c>
      <c r="H87" s="3">
        <f t="shared" si="4"/>
        <v>3600</v>
      </c>
    </row>
    <row r="88" customFormat="1" ht="15" spans="1:8">
      <c r="A88" s="22"/>
      <c r="B88" s="22"/>
      <c r="C88" s="5" t="s">
        <v>291</v>
      </c>
      <c r="D88" s="17" t="s">
        <v>179</v>
      </c>
      <c r="E88" s="17" t="s">
        <v>250</v>
      </c>
      <c r="F88" s="17" t="s">
        <v>170</v>
      </c>
      <c r="G88" s="3">
        <f t="shared" si="3"/>
        <v>185</v>
      </c>
      <c r="H88" s="3">
        <f t="shared" si="4"/>
        <v>1850</v>
      </c>
    </row>
    <row r="89" customFormat="1" ht="15" spans="1:8">
      <c r="A89" s="22"/>
      <c r="B89" s="22"/>
      <c r="C89" s="5" t="s">
        <v>292</v>
      </c>
      <c r="D89" s="17" t="s">
        <v>179</v>
      </c>
      <c r="E89" s="17" t="s">
        <v>324</v>
      </c>
      <c r="F89" s="17" t="s">
        <v>170</v>
      </c>
      <c r="G89" s="3">
        <f t="shared" si="3"/>
        <v>10</v>
      </c>
      <c r="H89" s="3">
        <f t="shared" si="4"/>
        <v>600</v>
      </c>
    </row>
    <row r="90" customFormat="1" ht="15" spans="1:8">
      <c r="A90" s="17" t="s">
        <v>268</v>
      </c>
      <c r="B90" s="17" t="s">
        <v>331</v>
      </c>
      <c r="C90" s="5" t="s">
        <v>280</v>
      </c>
      <c r="D90" s="17" t="s">
        <v>174</v>
      </c>
      <c r="E90" s="17" t="s">
        <v>204</v>
      </c>
      <c r="F90" s="17" t="s">
        <v>170</v>
      </c>
      <c r="G90" s="3">
        <f t="shared" si="3"/>
        <v>6000</v>
      </c>
      <c r="H90" s="3">
        <f t="shared" si="4"/>
        <v>108000</v>
      </c>
    </row>
    <row r="91" customFormat="1" ht="15" spans="1:8">
      <c r="A91" s="22"/>
      <c r="B91" s="22"/>
      <c r="C91" s="5" t="s">
        <v>278</v>
      </c>
      <c r="D91" s="17" t="s">
        <v>182</v>
      </c>
      <c r="E91" s="17" t="s">
        <v>327</v>
      </c>
      <c r="F91" s="17" t="s">
        <v>170</v>
      </c>
      <c r="G91" s="3">
        <f t="shared" si="3"/>
        <v>479.84</v>
      </c>
      <c r="H91" s="3">
        <f t="shared" si="4"/>
        <v>51822.72</v>
      </c>
    </row>
    <row r="92" customFormat="1" ht="15" spans="1:8">
      <c r="A92" s="22"/>
      <c r="B92" s="22"/>
      <c r="C92" s="5" t="s">
        <v>311</v>
      </c>
      <c r="D92" s="17" t="s">
        <v>179</v>
      </c>
      <c r="E92" s="17" t="s">
        <v>327</v>
      </c>
      <c r="F92" s="17" t="s">
        <v>170</v>
      </c>
      <c r="G92" s="3">
        <f t="shared" si="3"/>
        <v>60</v>
      </c>
      <c r="H92" s="3">
        <f t="shared" si="4"/>
        <v>6480</v>
      </c>
    </row>
    <row r="93" customFormat="1" ht="15" spans="1:8">
      <c r="A93" s="22"/>
      <c r="B93" s="22"/>
      <c r="C93" s="5" t="s">
        <v>290</v>
      </c>
      <c r="D93" s="17" t="s">
        <v>179</v>
      </c>
      <c r="E93" s="17" t="s">
        <v>327</v>
      </c>
      <c r="F93" s="17" t="s">
        <v>170</v>
      </c>
      <c r="G93" s="3">
        <f t="shared" si="3"/>
        <v>60</v>
      </c>
      <c r="H93" s="3">
        <f t="shared" si="4"/>
        <v>6480</v>
      </c>
    </row>
    <row r="94" customFormat="1" ht="15" spans="1:8">
      <c r="A94" s="22"/>
      <c r="B94" s="22"/>
      <c r="C94" s="5" t="s">
        <v>291</v>
      </c>
      <c r="D94" s="17" t="s">
        <v>179</v>
      </c>
      <c r="E94" s="17" t="s">
        <v>204</v>
      </c>
      <c r="F94" s="17" t="s">
        <v>170</v>
      </c>
      <c r="G94" s="3">
        <f t="shared" si="3"/>
        <v>185</v>
      </c>
      <c r="H94" s="3">
        <f t="shared" si="4"/>
        <v>3330</v>
      </c>
    </row>
    <row r="95" customFormat="1" ht="15" spans="1:8">
      <c r="A95" s="22"/>
      <c r="B95" s="22"/>
      <c r="C95" s="5" t="s">
        <v>292</v>
      </c>
      <c r="D95" s="17" t="s">
        <v>179</v>
      </c>
      <c r="E95" s="17" t="s">
        <v>327</v>
      </c>
      <c r="F95" s="17" t="s">
        <v>170</v>
      </c>
      <c r="G95" s="3">
        <f t="shared" si="3"/>
        <v>10</v>
      </c>
      <c r="H95" s="3">
        <f t="shared" si="4"/>
        <v>1080</v>
      </c>
    </row>
    <row r="96" customFormat="1" ht="15" spans="1:8">
      <c r="A96" s="17" t="s">
        <v>255</v>
      </c>
      <c r="B96" s="17" t="s">
        <v>332</v>
      </c>
      <c r="C96" s="5" t="s">
        <v>280</v>
      </c>
      <c r="D96" s="17" t="s">
        <v>174</v>
      </c>
      <c r="E96" s="17" t="s">
        <v>250</v>
      </c>
      <c r="F96" s="17" t="s">
        <v>170</v>
      </c>
      <c r="G96" s="3">
        <f t="shared" si="3"/>
        <v>6000</v>
      </c>
      <c r="H96" s="3">
        <f t="shared" si="4"/>
        <v>60000</v>
      </c>
    </row>
    <row r="97" customFormat="1" ht="15" spans="1:8">
      <c r="A97" s="22"/>
      <c r="B97" s="22"/>
      <c r="C97" s="5" t="s">
        <v>278</v>
      </c>
      <c r="D97" s="17" t="s">
        <v>182</v>
      </c>
      <c r="E97" s="17" t="s">
        <v>324</v>
      </c>
      <c r="F97" s="17" t="s">
        <v>170</v>
      </c>
      <c r="G97" s="3">
        <f t="shared" si="3"/>
        <v>479.84</v>
      </c>
      <c r="H97" s="3">
        <f t="shared" si="4"/>
        <v>28790.4</v>
      </c>
    </row>
    <row r="98" customFormat="1" ht="15" spans="1:8">
      <c r="A98" s="22"/>
      <c r="B98" s="22"/>
      <c r="C98" s="5" t="s">
        <v>311</v>
      </c>
      <c r="D98" s="17" t="s">
        <v>179</v>
      </c>
      <c r="E98" s="17" t="s">
        <v>324</v>
      </c>
      <c r="F98" s="17" t="s">
        <v>170</v>
      </c>
      <c r="G98" s="3">
        <f t="shared" si="3"/>
        <v>60</v>
      </c>
      <c r="H98" s="3">
        <f t="shared" si="4"/>
        <v>3600</v>
      </c>
    </row>
    <row r="99" customFormat="1" ht="15" spans="1:8">
      <c r="A99" s="22"/>
      <c r="B99" s="22"/>
      <c r="C99" s="5" t="s">
        <v>290</v>
      </c>
      <c r="D99" s="17" t="s">
        <v>179</v>
      </c>
      <c r="E99" s="17" t="s">
        <v>324</v>
      </c>
      <c r="F99" s="17" t="s">
        <v>170</v>
      </c>
      <c r="G99" s="3">
        <f t="shared" si="3"/>
        <v>60</v>
      </c>
      <c r="H99" s="3">
        <f t="shared" si="4"/>
        <v>3600</v>
      </c>
    </row>
    <row r="100" customFormat="1" ht="15" spans="1:8">
      <c r="A100" s="22"/>
      <c r="B100" s="22"/>
      <c r="C100" s="5" t="s">
        <v>291</v>
      </c>
      <c r="D100" s="17" t="s">
        <v>179</v>
      </c>
      <c r="E100" s="17" t="s">
        <v>250</v>
      </c>
      <c r="F100" s="17" t="s">
        <v>170</v>
      </c>
      <c r="G100" s="3">
        <f t="shared" si="3"/>
        <v>185</v>
      </c>
      <c r="H100" s="3">
        <f t="shared" ref="H100:H131" si="5">G100*E100</f>
        <v>1850</v>
      </c>
    </row>
    <row r="101" customFormat="1" ht="15" spans="1:8">
      <c r="A101" s="22"/>
      <c r="B101" s="22"/>
      <c r="C101" s="5" t="s">
        <v>292</v>
      </c>
      <c r="D101" s="17" t="s">
        <v>179</v>
      </c>
      <c r="E101" s="17" t="s">
        <v>324</v>
      </c>
      <c r="F101" s="17" t="s">
        <v>170</v>
      </c>
      <c r="G101" s="3">
        <f>G95</f>
        <v>10</v>
      </c>
      <c r="H101" s="3">
        <f t="shared" si="5"/>
        <v>600</v>
      </c>
    </row>
    <row r="102" customFormat="1" ht="15" spans="1:8">
      <c r="A102" s="17" t="s">
        <v>333</v>
      </c>
      <c r="B102" s="17" t="s">
        <v>334</v>
      </c>
      <c r="C102" s="5" t="s">
        <v>280</v>
      </c>
      <c r="D102" s="17" t="s">
        <v>174</v>
      </c>
      <c r="E102" s="17" t="s">
        <v>185</v>
      </c>
      <c r="F102" s="17" t="s">
        <v>281</v>
      </c>
      <c r="G102" s="3">
        <f>G96</f>
        <v>6000</v>
      </c>
      <c r="H102" s="3">
        <f t="shared" si="5"/>
        <v>48000</v>
      </c>
    </row>
    <row r="103" customFormat="1" ht="15" spans="1:8">
      <c r="A103" s="22"/>
      <c r="B103" s="22"/>
      <c r="C103" s="5" t="s">
        <v>282</v>
      </c>
      <c r="D103" s="17" t="s">
        <v>15</v>
      </c>
      <c r="E103" s="17" t="s">
        <v>308</v>
      </c>
      <c r="F103" s="17" t="s">
        <v>170</v>
      </c>
      <c r="G103" s="3">
        <f>G28</f>
        <v>35</v>
      </c>
      <c r="H103" s="3">
        <f t="shared" si="5"/>
        <v>49700</v>
      </c>
    </row>
    <row r="104" customFormat="1" ht="15" spans="1:8">
      <c r="A104" s="22"/>
      <c r="B104" s="22"/>
      <c r="C104" s="5" t="s">
        <v>284</v>
      </c>
      <c r="D104" s="17" t="s">
        <v>179</v>
      </c>
      <c r="E104" s="17" t="s">
        <v>309</v>
      </c>
      <c r="F104" s="17" t="s">
        <v>170</v>
      </c>
      <c r="G104" s="3">
        <f>G29</f>
        <v>120</v>
      </c>
      <c r="H104" s="3">
        <f t="shared" si="5"/>
        <v>23040</v>
      </c>
    </row>
    <row r="105" customFormat="1" ht="15" spans="1:8">
      <c r="A105" s="22"/>
      <c r="B105" s="22"/>
      <c r="C105" s="6" t="s">
        <v>286</v>
      </c>
      <c r="D105" s="17" t="s">
        <v>15</v>
      </c>
      <c r="E105" s="17" t="s">
        <v>310</v>
      </c>
      <c r="F105" s="17" t="s">
        <v>170</v>
      </c>
      <c r="G105" s="3">
        <f>G30</f>
        <v>120</v>
      </c>
      <c r="H105" s="3">
        <f t="shared" si="5"/>
        <v>115200</v>
      </c>
    </row>
    <row r="106" customFormat="1" ht="15" spans="1:8">
      <c r="A106" s="22"/>
      <c r="B106" s="22"/>
      <c r="C106" s="5" t="s">
        <v>278</v>
      </c>
      <c r="D106" s="17" t="s">
        <v>182</v>
      </c>
      <c r="E106" s="17" t="s">
        <v>306</v>
      </c>
      <c r="F106" s="17" t="s">
        <v>170</v>
      </c>
      <c r="G106" s="3">
        <f t="shared" ref="G106:G125" si="6">G97</f>
        <v>479.84</v>
      </c>
      <c r="H106" s="3">
        <f t="shared" si="5"/>
        <v>23032.32</v>
      </c>
    </row>
    <row r="107" customFormat="1" ht="15" spans="1:8">
      <c r="A107" s="22"/>
      <c r="B107" s="22"/>
      <c r="C107" s="5" t="s">
        <v>311</v>
      </c>
      <c r="D107" s="17" t="s">
        <v>179</v>
      </c>
      <c r="E107" s="17" t="s">
        <v>306</v>
      </c>
      <c r="F107" s="17" t="s">
        <v>170</v>
      </c>
      <c r="G107" s="3">
        <f t="shared" si="6"/>
        <v>60</v>
      </c>
      <c r="H107" s="3">
        <f t="shared" si="5"/>
        <v>2880</v>
      </c>
    </row>
    <row r="108" customFormat="1" ht="15" spans="1:8">
      <c r="A108" s="22"/>
      <c r="B108" s="22"/>
      <c r="C108" s="5" t="s">
        <v>290</v>
      </c>
      <c r="D108" s="17" t="s">
        <v>179</v>
      </c>
      <c r="E108" s="17" t="s">
        <v>306</v>
      </c>
      <c r="F108" s="17" t="s">
        <v>170</v>
      </c>
      <c r="G108" s="3">
        <f t="shared" si="6"/>
        <v>60</v>
      </c>
      <c r="H108" s="3">
        <f t="shared" si="5"/>
        <v>2880</v>
      </c>
    </row>
    <row r="109" customFormat="1" ht="15" spans="1:8">
      <c r="A109" s="22"/>
      <c r="B109" s="22"/>
      <c r="C109" s="5" t="s">
        <v>291</v>
      </c>
      <c r="D109" s="17" t="s">
        <v>179</v>
      </c>
      <c r="E109" s="17" t="s">
        <v>185</v>
      </c>
      <c r="F109" s="17" t="s">
        <v>170</v>
      </c>
      <c r="G109" s="3">
        <f t="shared" si="6"/>
        <v>185</v>
      </c>
      <c r="H109" s="3">
        <f t="shared" si="5"/>
        <v>1480</v>
      </c>
    </row>
    <row r="110" customFormat="1" ht="15" spans="1:8">
      <c r="A110" s="22"/>
      <c r="B110" s="22"/>
      <c r="C110" s="5" t="s">
        <v>292</v>
      </c>
      <c r="D110" s="17" t="s">
        <v>179</v>
      </c>
      <c r="E110" s="17" t="s">
        <v>306</v>
      </c>
      <c r="F110" s="17" t="s">
        <v>170</v>
      </c>
      <c r="G110" s="3">
        <f t="shared" si="6"/>
        <v>10</v>
      </c>
      <c r="H110" s="3">
        <f t="shared" si="5"/>
        <v>480</v>
      </c>
    </row>
    <row r="111" customFormat="1" ht="15" spans="1:8">
      <c r="A111" s="17" t="s">
        <v>194</v>
      </c>
      <c r="B111" s="17" t="s">
        <v>335</v>
      </c>
      <c r="C111" s="5" t="s">
        <v>280</v>
      </c>
      <c r="D111" s="17" t="s">
        <v>174</v>
      </c>
      <c r="E111" s="17" t="s">
        <v>250</v>
      </c>
      <c r="F111" s="17" t="s">
        <v>281</v>
      </c>
      <c r="G111" s="3">
        <f t="shared" si="6"/>
        <v>6000</v>
      </c>
      <c r="H111" s="3">
        <f t="shared" si="5"/>
        <v>60000</v>
      </c>
    </row>
    <row r="112" customFormat="1" ht="15" spans="1:8">
      <c r="A112" s="17"/>
      <c r="B112" s="17"/>
      <c r="C112" s="5" t="s">
        <v>282</v>
      </c>
      <c r="D112" s="17" t="s">
        <v>15</v>
      </c>
      <c r="E112" s="17" t="s">
        <v>336</v>
      </c>
      <c r="F112" s="17" t="s">
        <v>170</v>
      </c>
      <c r="G112" s="3">
        <f t="shared" si="6"/>
        <v>35</v>
      </c>
      <c r="H112" s="3">
        <f t="shared" si="5"/>
        <v>53900</v>
      </c>
    </row>
    <row r="113" customFormat="1" ht="15" spans="1:8">
      <c r="A113" s="17"/>
      <c r="B113" s="17"/>
      <c r="C113" s="5" t="s">
        <v>284</v>
      </c>
      <c r="D113" s="17" t="s">
        <v>179</v>
      </c>
      <c r="E113" s="17" t="s">
        <v>315</v>
      </c>
      <c r="F113" s="17" t="s">
        <v>170</v>
      </c>
      <c r="G113" s="3">
        <f t="shared" si="6"/>
        <v>120</v>
      </c>
      <c r="H113" s="3">
        <f t="shared" si="5"/>
        <v>28800</v>
      </c>
    </row>
    <row r="114" customFormat="1" ht="15" spans="1:8">
      <c r="A114" s="17"/>
      <c r="B114" s="17"/>
      <c r="C114" s="6" t="s">
        <v>286</v>
      </c>
      <c r="D114" s="17" t="s">
        <v>15</v>
      </c>
      <c r="E114" s="17" t="s">
        <v>337</v>
      </c>
      <c r="F114" s="17" t="s">
        <v>170</v>
      </c>
      <c r="G114" s="3">
        <f t="shared" si="6"/>
        <v>120</v>
      </c>
      <c r="H114" s="3">
        <f t="shared" si="5"/>
        <v>129600</v>
      </c>
    </row>
    <row r="115" customFormat="1" ht="15" spans="1:8">
      <c r="A115" s="17"/>
      <c r="B115" s="17"/>
      <c r="C115" s="5" t="s">
        <v>278</v>
      </c>
      <c r="D115" s="17" t="s">
        <v>182</v>
      </c>
      <c r="E115" s="17" t="s">
        <v>324</v>
      </c>
      <c r="F115" s="17" t="s">
        <v>170</v>
      </c>
      <c r="G115" s="3">
        <f t="shared" si="6"/>
        <v>479.84</v>
      </c>
      <c r="H115" s="3">
        <f t="shared" si="5"/>
        <v>28790.4</v>
      </c>
    </row>
    <row r="116" customFormat="1" ht="15" spans="1:8">
      <c r="A116" s="17"/>
      <c r="B116" s="17"/>
      <c r="C116" s="5" t="s">
        <v>311</v>
      </c>
      <c r="D116" s="17" t="s">
        <v>179</v>
      </c>
      <c r="E116" s="17" t="s">
        <v>324</v>
      </c>
      <c r="F116" s="17" t="s">
        <v>170</v>
      </c>
      <c r="G116" s="3">
        <f t="shared" si="6"/>
        <v>60</v>
      </c>
      <c r="H116" s="3">
        <f t="shared" si="5"/>
        <v>3600</v>
      </c>
    </row>
    <row r="117" customFormat="1" ht="15" spans="1:8">
      <c r="A117" s="17"/>
      <c r="B117" s="17"/>
      <c r="C117" s="5" t="s">
        <v>290</v>
      </c>
      <c r="D117" s="17" t="s">
        <v>179</v>
      </c>
      <c r="E117" s="17" t="s">
        <v>324</v>
      </c>
      <c r="F117" s="17" t="s">
        <v>170</v>
      </c>
      <c r="G117" s="3">
        <f t="shared" si="6"/>
        <v>60</v>
      </c>
      <c r="H117" s="3">
        <f t="shared" si="5"/>
        <v>3600</v>
      </c>
    </row>
    <row r="118" customFormat="1" ht="15" spans="1:8">
      <c r="A118" s="17"/>
      <c r="B118" s="17"/>
      <c r="C118" s="5" t="s">
        <v>291</v>
      </c>
      <c r="D118" s="17" t="s">
        <v>179</v>
      </c>
      <c r="E118" s="17" t="s">
        <v>250</v>
      </c>
      <c r="F118" s="17" t="s">
        <v>170</v>
      </c>
      <c r="G118" s="3">
        <f t="shared" si="6"/>
        <v>185</v>
      </c>
      <c r="H118" s="3">
        <f t="shared" si="5"/>
        <v>1850</v>
      </c>
    </row>
    <row r="119" customFormat="1" ht="15" spans="1:8">
      <c r="A119" s="17"/>
      <c r="B119" s="17"/>
      <c r="C119" s="5" t="s">
        <v>292</v>
      </c>
      <c r="D119" s="17" t="s">
        <v>179</v>
      </c>
      <c r="E119" s="17" t="s">
        <v>324</v>
      </c>
      <c r="F119" s="17" t="s">
        <v>170</v>
      </c>
      <c r="G119" s="3">
        <f t="shared" si="6"/>
        <v>10</v>
      </c>
      <c r="H119" s="3">
        <f t="shared" si="5"/>
        <v>600</v>
      </c>
    </row>
    <row r="120" customFormat="1" ht="15" spans="1:8">
      <c r="A120" s="17" t="s">
        <v>204</v>
      </c>
      <c r="B120" s="17" t="s">
        <v>338</v>
      </c>
      <c r="C120" s="5" t="s">
        <v>280</v>
      </c>
      <c r="D120" s="17" t="s">
        <v>174</v>
      </c>
      <c r="E120" s="17" t="s">
        <v>185</v>
      </c>
      <c r="F120" s="17" t="s">
        <v>281</v>
      </c>
      <c r="G120" s="3">
        <f t="shared" si="6"/>
        <v>6000</v>
      </c>
      <c r="H120" s="3">
        <f t="shared" si="5"/>
        <v>48000</v>
      </c>
    </row>
    <row r="121" customFormat="1" ht="15" spans="1:8">
      <c r="A121" s="22"/>
      <c r="B121" s="22"/>
      <c r="C121" s="5" t="s">
        <v>282</v>
      </c>
      <c r="D121" s="17" t="s">
        <v>15</v>
      </c>
      <c r="E121" s="17" t="s">
        <v>339</v>
      </c>
      <c r="F121" s="17" t="s">
        <v>170</v>
      </c>
      <c r="G121" s="3">
        <f t="shared" si="6"/>
        <v>35</v>
      </c>
      <c r="H121" s="3">
        <f t="shared" si="5"/>
        <v>41300</v>
      </c>
    </row>
    <row r="122" customFormat="1" ht="15" spans="1:8">
      <c r="A122" s="22"/>
      <c r="B122" s="22"/>
      <c r="C122" s="5" t="s">
        <v>284</v>
      </c>
      <c r="D122" s="17" t="s">
        <v>179</v>
      </c>
      <c r="E122" s="17" t="s">
        <v>340</v>
      </c>
      <c r="F122" s="17" t="s">
        <v>170</v>
      </c>
      <c r="G122" s="3">
        <f t="shared" si="6"/>
        <v>120</v>
      </c>
      <c r="H122" s="3">
        <f t="shared" si="5"/>
        <v>17280</v>
      </c>
    </row>
    <row r="123" customFormat="1" ht="15" spans="1:8">
      <c r="A123" s="22"/>
      <c r="B123" s="22"/>
      <c r="C123" s="6" t="s">
        <v>286</v>
      </c>
      <c r="D123" s="17" t="s">
        <v>15</v>
      </c>
      <c r="E123" s="17" t="s">
        <v>294</v>
      </c>
      <c r="F123" s="17" t="s">
        <v>170</v>
      </c>
      <c r="G123" s="3">
        <f t="shared" si="6"/>
        <v>120</v>
      </c>
      <c r="H123" s="3">
        <f t="shared" si="5"/>
        <v>86400</v>
      </c>
    </row>
    <row r="124" customFormat="1" ht="15" spans="1:8">
      <c r="A124" s="22"/>
      <c r="B124" s="22"/>
      <c r="C124" s="5" t="s">
        <v>278</v>
      </c>
      <c r="D124" s="17" t="s">
        <v>182</v>
      </c>
      <c r="E124" s="17" t="s">
        <v>306</v>
      </c>
      <c r="F124" s="17" t="s">
        <v>170</v>
      </c>
      <c r="G124" s="3">
        <f t="shared" si="6"/>
        <v>479.84</v>
      </c>
      <c r="H124" s="3">
        <f t="shared" si="5"/>
        <v>23032.32</v>
      </c>
    </row>
    <row r="125" customFormat="1" ht="15" spans="1:8">
      <c r="A125" s="22"/>
      <c r="B125" s="22"/>
      <c r="C125" s="5" t="s">
        <v>311</v>
      </c>
      <c r="D125" s="17" t="s">
        <v>179</v>
      </c>
      <c r="E125" s="17" t="s">
        <v>306</v>
      </c>
      <c r="F125" s="17" t="s">
        <v>170</v>
      </c>
      <c r="G125" s="3">
        <f t="shared" si="6"/>
        <v>60</v>
      </c>
      <c r="H125" s="3">
        <f t="shared" si="5"/>
        <v>2880</v>
      </c>
    </row>
    <row r="126" customFormat="1" ht="15" spans="1:8">
      <c r="A126" s="22"/>
      <c r="B126" s="22"/>
      <c r="C126" s="5" t="s">
        <v>290</v>
      </c>
      <c r="D126" s="17" t="s">
        <v>179</v>
      </c>
      <c r="E126" s="17" t="s">
        <v>306</v>
      </c>
      <c r="F126" s="17" t="s">
        <v>170</v>
      </c>
      <c r="G126" s="3">
        <f>G108</f>
        <v>60</v>
      </c>
      <c r="H126" s="3">
        <f t="shared" si="5"/>
        <v>2880</v>
      </c>
    </row>
    <row r="127" customFormat="1" ht="15" spans="1:8">
      <c r="A127" s="22"/>
      <c r="B127" s="22"/>
      <c r="C127" s="5" t="s">
        <v>291</v>
      </c>
      <c r="D127" s="17" t="s">
        <v>179</v>
      </c>
      <c r="E127" s="17" t="s">
        <v>185</v>
      </c>
      <c r="F127" s="17" t="s">
        <v>170</v>
      </c>
      <c r="G127" s="3">
        <f t="shared" ref="G127:G147" si="7">G118</f>
        <v>185</v>
      </c>
      <c r="H127" s="3">
        <f t="shared" si="5"/>
        <v>1480</v>
      </c>
    </row>
    <row r="128" customFormat="1" ht="15" spans="1:8">
      <c r="A128" s="22"/>
      <c r="B128" s="22"/>
      <c r="C128" s="5" t="s">
        <v>292</v>
      </c>
      <c r="D128" s="17" t="s">
        <v>179</v>
      </c>
      <c r="E128" s="17" t="s">
        <v>306</v>
      </c>
      <c r="F128" s="17" t="s">
        <v>170</v>
      </c>
      <c r="G128" s="3">
        <f t="shared" si="7"/>
        <v>10</v>
      </c>
      <c r="H128" s="3">
        <f t="shared" si="5"/>
        <v>480</v>
      </c>
    </row>
    <row r="129" customFormat="1" ht="15" spans="1:8">
      <c r="A129" s="17" t="s">
        <v>341</v>
      </c>
      <c r="B129" s="17" t="s">
        <v>342</v>
      </c>
      <c r="C129" s="5" t="s">
        <v>280</v>
      </c>
      <c r="D129" s="17" t="s">
        <v>174</v>
      </c>
      <c r="E129" s="17" t="s">
        <v>250</v>
      </c>
      <c r="F129" s="17" t="s">
        <v>281</v>
      </c>
      <c r="G129" s="3">
        <f t="shared" si="7"/>
        <v>6000</v>
      </c>
      <c r="H129" s="3">
        <f t="shared" si="5"/>
        <v>60000</v>
      </c>
    </row>
    <row r="130" customFormat="1" ht="15" spans="1:8">
      <c r="A130" s="22"/>
      <c r="B130" s="22"/>
      <c r="C130" s="5" t="s">
        <v>282</v>
      </c>
      <c r="D130" s="17" t="s">
        <v>15</v>
      </c>
      <c r="E130" s="17" t="s">
        <v>343</v>
      </c>
      <c r="F130" s="17" t="s">
        <v>170</v>
      </c>
      <c r="G130" s="3">
        <f t="shared" si="7"/>
        <v>35</v>
      </c>
      <c r="H130" s="3">
        <f t="shared" si="5"/>
        <v>61950</v>
      </c>
    </row>
    <row r="131" customFormat="1" ht="15" spans="1:8">
      <c r="A131" s="22"/>
      <c r="B131" s="22"/>
      <c r="C131" s="5" t="s">
        <v>284</v>
      </c>
      <c r="D131" s="17" t="s">
        <v>179</v>
      </c>
      <c r="E131" s="17" t="s">
        <v>315</v>
      </c>
      <c r="F131" s="17" t="s">
        <v>170</v>
      </c>
      <c r="G131" s="3">
        <f t="shared" si="7"/>
        <v>120</v>
      </c>
      <c r="H131" s="3">
        <f t="shared" si="5"/>
        <v>28800</v>
      </c>
    </row>
    <row r="132" customFormat="1" ht="15" spans="1:8">
      <c r="A132" s="22"/>
      <c r="B132" s="22"/>
      <c r="C132" s="6" t="s">
        <v>286</v>
      </c>
      <c r="D132" s="17" t="s">
        <v>15</v>
      </c>
      <c r="E132" s="17" t="s">
        <v>157</v>
      </c>
      <c r="F132" s="17" t="s">
        <v>170</v>
      </c>
      <c r="G132" s="3">
        <f t="shared" si="7"/>
        <v>120</v>
      </c>
      <c r="H132" s="3">
        <f t="shared" ref="H132:H152" si="8">G132*E132</f>
        <v>144000</v>
      </c>
    </row>
    <row r="133" customFormat="1" ht="15" spans="1:8">
      <c r="A133" s="22"/>
      <c r="B133" s="22"/>
      <c r="C133" s="5" t="s">
        <v>278</v>
      </c>
      <c r="D133" s="17" t="s">
        <v>182</v>
      </c>
      <c r="E133" s="17" t="s">
        <v>324</v>
      </c>
      <c r="F133" s="17" t="s">
        <v>170</v>
      </c>
      <c r="G133" s="3">
        <f t="shared" si="7"/>
        <v>479.84</v>
      </c>
      <c r="H133" s="3">
        <f t="shared" si="8"/>
        <v>28790.4</v>
      </c>
    </row>
    <row r="134" customFormat="1" ht="15" spans="1:8">
      <c r="A134" s="22"/>
      <c r="B134" s="22"/>
      <c r="C134" s="5" t="s">
        <v>289</v>
      </c>
      <c r="D134" s="17" t="s">
        <v>179</v>
      </c>
      <c r="E134" s="17" t="s">
        <v>324</v>
      </c>
      <c r="F134" s="17" t="s">
        <v>170</v>
      </c>
      <c r="G134" s="3">
        <f t="shared" si="7"/>
        <v>60</v>
      </c>
      <c r="H134" s="3">
        <f t="shared" si="8"/>
        <v>3600</v>
      </c>
    </row>
    <row r="135" customFormat="1" ht="15" spans="1:8">
      <c r="A135" s="22"/>
      <c r="B135" s="22"/>
      <c r="C135" s="5" t="s">
        <v>290</v>
      </c>
      <c r="D135" s="17" t="s">
        <v>179</v>
      </c>
      <c r="E135" s="17" t="s">
        <v>324</v>
      </c>
      <c r="F135" s="17" t="s">
        <v>170</v>
      </c>
      <c r="G135" s="3">
        <f t="shared" si="7"/>
        <v>60</v>
      </c>
      <c r="H135" s="3">
        <f t="shared" si="8"/>
        <v>3600</v>
      </c>
    </row>
    <row r="136" customFormat="1" ht="15" spans="1:8">
      <c r="A136" s="22"/>
      <c r="B136" s="22"/>
      <c r="C136" s="5" t="s">
        <v>300</v>
      </c>
      <c r="D136" s="17" t="s">
        <v>179</v>
      </c>
      <c r="E136" s="17" t="s">
        <v>250</v>
      </c>
      <c r="F136" s="17" t="s">
        <v>170</v>
      </c>
      <c r="G136" s="3">
        <f t="shared" si="7"/>
        <v>185</v>
      </c>
      <c r="H136" s="3">
        <f t="shared" si="8"/>
        <v>1850</v>
      </c>
    </row>
    <row r="137" customFormat="1" ht="15" spans="1:8">
      <c r="A137" s="22"/>
      <c r="B137" s="22"/>
      <c r="C137" s="5" t="s">
        <v>292</v>
      </c>
      <c r="D137" s="17" t="s">
        <v>179</v>
      </c>
      <c r="E137" s="17" t="s">
        <v>324</v>
      </c>
      <c r="F137" s="17" t="s">
        <v>170</v>
      </c>
      <c r="G137" s="3">
        <f t="shared" si="7"/>
        <v>10</v>
      </c>
      <c r="H137" s="3">
        <f t="shared" si="8"/>
        <v>600</v>
      </c>
    </row>
    <row r="138" customFormat="1" ht="15" spans="1:8">
      <c r="A138" s="17" t="s">
        <v>344</v>
      </c>
      <c r="B138" s="17" t="s">
        <v>345</v>
      </c>
      <c r="C138" s="5" t="s">
        <v>280</v>
      </c>
      <c r="D138" s="17" t="s">
        <v>174</v>
      </c>
      <c r="E138" s="17" t="s">
        <v>185</v>
      </c>
      <c r="F138" s="17" t="s">
        <v>281</v>
      </c>
      <c r="G138" s="3">
        <f t="shared" si="7"/>
        <v>6000</v>
      </c>
      <c r="H138" s="3">
        <f t="shared" si="8"/>
        <v>48000</v>
      </c>
    </row>
    <row r="139" customFormat="1" ht="15" spans="1:8">
      <c r="A139" s="22"/>
      <c r="B139" s="22"/>
      <c r="C139" s="5" t="s">
        <v>282</v>
      </c>
      <c r="D139" s="17" t="s">
        <v>15</v>
      </c>
      <c r="E139" s="17" t="s">
        <v>346</v>
      </c>
      <c r="F139" s="17" t="s">
        <v>170</v>
      </c>
      <c r="G139" s="3">
        <f t="shared" si="7"/>
        <v>35</v>
      </c>
      <c r="H139" s="3">
        <f t="shared" si="8"/>
        <v>45500</v>
      </c>
    </row>
    <row r="140" customFormat="1" ht="15" spans="1:8">
      <c r="A140" s="22"/>
      <c r="B140" s="22"/>
      <c r="C140" s="5" t="s">
        <v>284</v>
      </c>
      <c r="D140" s="17" t="s">
        <v>179</v>
      </c>
      <c r="E140" s="17" t="s">
        <v>295</v>
      </c>
      <c r="F140" s="17" t="s">
        <v>170</v>
      </c>
      <c r="G140" s="3">
        <f t="shared" si="7"/>
        <v>120</v>
      </c>
      <c r="H140" s="3">
        <f t="shared" si="8"/>
        <v>14400</v>
      </c>
    </row>
    <row r="141" customFormat="1" ht="15" spans="1:8">
      <c r="A141" s="22"/>
      <c r="B141" s="22"/>
      <c r="C141" s="6" t="s">
        <v>286</v>
      </c>
      <c r="D141" s="17" t="s">
        <v>15</v>
      </c>
      <c r="E141" s="17" t="s">
        <v>316</v>
      </c>
      <c r="F141" s="17" t="s">
        <v>170</v>
      </c>
      <c r="G141" s="3">
        <f t="shared" si="7"/>
        <v>120</v>
      </c>
      <c r="H141" s="3">
        <f t="shared" si="8"/>
        <v>100800</v>
      </c>
    </row>
    <row r="142" customFormat="1" ht="15" spans="1:8">
      <c r="A142" s="22"/>
      <c r="B142" s="22"/>
      <c r="C142" s="5" t="s">
        <v>278</v>
      </c>
      <c r="D142" s="17" t="s">
        <v>182</v>
      </c>
      <c r="E142" s="17" t="s">
        <v>306</v>
      </c>
      <c r="F142" s="17" t="s">
        <v>170</v>
      </c>
      <c r="G142" s="3">
        <f t="shared" si="7"/>
        <v>479.84</v>
      </c>
      <c r="H142" s="3">
        <f t="shared" si="8"/>
        <v>23032.32</v>
      </c>
    </row>
    <row r="143" customFormat="1" ht="15" spans="1:8">
      <c r="A143" s="22"/>
      <c r="B143" s="22"/>
      <c r="C143" s="5" t="s">
        <v>311</v>
      </c>
      <c r="D143" s="17" t="s">
        <v>179</v>
      </c>
      <c r="E143" s="17" t="s">
        <v>306</v>
      </c>
      <c r="F143" s="17" t="s">
        <v>170</v>
      </c>
      <c r="G143" s="3">
        <f t="shared" si="7"/>
        <v>60</v>
      </c>
      <c r="H143" s="3">
        <f t="shared" si="8"/>
        <v>2880</v>
      </c>
    </row>
    <row r="144" customFormat="1" ht="15" spans="1:8">
      <c r="A144" s="22"/>
      <c r="B144" s="22"/>
      <c r="C144" s="5" t="s">
        <v>290</v>
      </c>
      <c r="D144" s="17" t="s">
        <v>179</v>
      </c>
      <c r="E144" s="17" t="s">
        <v>306</v>
      </c>
      <c r="F144" s="17" t="s">
        <v>170</v>
      </c>
      <c r="G144" s="3">
        <f t="shared" si="7"/>
        <v>60</v>
      </c>
      <c r="H144" s="3">
        <f t="shared" si="8"/>
        <v>2880</v>
      </c>
    </row>
    <row r="145" customFormat="1" ht="15" spans="1:8">
      <c r="A145" s="22"/>
      <c r="B145" s="22"/>
      <c r="C145" s="5" t="s">
        <v>291</v>
      </c>
      <c r="D145" s="17" t="s">
        <v>179</v>
      </c>
      <c r="E145" s="17" t="s">
        <v>185</v>
      </c>
      <c r="F145" s="17" t="s">
        <v>170</v>
      </c>
      <c r="G145" s="3">
        <f t="shared" si="7"/>
        <v>185</v>
      </c>
      <c r="H145" s="3">
        <f t="shared" si="8"/>
        <v>1480</v>
      </c>
    </row>
    <row r="146" customFormat="1" ht="15" spans="1:8">
      <c r="A146" s="22"/>
      <c r="B146" s="22"/>
      <c r="C146" s="5" t="s">
        <v>292</v>
      </c>
      <c r="D146" s="17" t="s">
        <v>179</v>
      </c>
      <c r="E146" s="17" t="s">
        <v>306</v>
      </c>
      <c r="F146" s="17" t="s">
        <v>170</v>
      </c>
      <c r="G146" s="3">
        <f t="shared" si="7"/>
        <v>10</v>
      </c>
      <c r="H146" s="3">
        <f t="shared" si="8"/>
        <v>480</v>
      </c>
    </row>
    <row r="147" customFormat="1" ht="15" spans="1:8">
      <c r="A147" s="17" t="s">
        <v>208</v>
      </c>
      <c r="B147" s="19" t="s">
        <v>347</v>
      </c>
      <c r="C147" s="5" t="s">
        <v>280</v>
      </c>
      <c r="D147" s="17" t="s">
        <v>174</v>
      </c>
      <c r="E147" s="17" t="s">
        <v>329</v>
      </c>
      <c r="F147" s="17" t="s">
        <v>170</v>
      </c>
      <c r="G147" s="3">
        <f t="shared" si="7"/>
        <v>6000</v>
      </c>
      <c r="H147" s="3">
        <f t="shared" si="8"/>
        <v>78000</v>
      </c>
    </row>
    <row r="148" customFormat="1" ht="15" spans="1:8">
      <c r="A148" s="22"/>
      <c r="B148" s="22"/>
      <c r="C148" s="5" t="s">
        <v>278</v>
      </c>
      <c r="D148" s="17" t="s">
        <v>182</v>
      </c>
      <c r="E148" s="17" t="s">
        <v>348</v>
      </c>
      <c r="F148" s="17" t="s">
        <v>170</v>
      </c>
      <c r="G148" s="3">
        <f>G142</f>
        <v>479.84</v>
      </c>
      <c r="H148" s="3">
        <f t="shared" si="8"/>
        <v>34068.64</v>
      </c>
    </row>
    <row r="149" customFormat="1" ht="15" spans="1:8">
      <c r="A149" s="22"/>
      <c r="B149" s="22"/>
      <c r="C149" s="5" t="s">
        <v>311</v>
      </c>
      <c r="D149" s="17" t="s">
        <v>179</v>
      </c>
      <c r="E149" s="17" t="s">
        <v>348</v>
      </c>
      <c r="F149" s="17" t="s">
        <v>170</v>
      </c>
      <c r="G149" s="3">
        <f>G143</f>
        <v>60</v>
      </c>
      <c r="H149" s="3">
        <f t="shared" si="8"/>
        <v>4260</v>
      </c>
    </row>
    <row r="150" customFormat="1" ht="15" spans="1:8">
      <c r="A150" s="22"/>
      <c r="B150" s="22"/>
      <c r="C150" s="5" t="s">
        <v>299</v>
      </c>
      <c r="D150" s="17" t="s">
        <v>179</v>
      </c>
      <c r="E150" s="17" t="s">
        <v>348</v>
      </c>
      <c r="F150" s="17" t="s">
        <v>170</v>
      </c>
      <c r="G150" s="3">
        <f>G144</f>
        <v>60</v>
      </c>
      <c r="H150" s="3">
        <f t="shared" si="8"/>
        <v>4260</v>
      </c>
    </row>
    <row r="151" customFormat="1" ht="15" spans="1:8">
      <c r="A151" s="22"/>
      <c r="B151" s="22"/>
      <c r="C151" s="5" t="s">
        <v>291</v>
      </c>
      <c r="D151" s="17" t="s">
        <v>179</v>
      </c>
      <c r="E151" s="17" t="s">
        <v>304</v>
      </c>
      <c r="F151" s="17" t="s">
        <v>170</v>
      </c>
      <c r="G151" s="3">
        <f>G145</f>
        <v>185</v>
      </c>
      <c r="H151" s="3">
        <f t="shared" si="8"/>
        <v>2035</v>
      </c>
    </row>
    <row r="152" customFormat="1" ht="15" spans="1:8">
      <c r="A152" s="22"/>
      <c r="B152" s="22"/>
      <c r="C152" s="5" t="s">
        <v>292</v>
      </c>
      <c r="D152" s="17" t="s">
        <v>179</v>
      </c>
      <c r="E152" s="17" t="s">
        <v>324</v>
      </c>
      <c r="F152" s="17" t="s">
        <v>170</v>
      </c>
      <c r="G152" s="3">
        <f>G146</f>
        <v>10</v>
      </c>
      <c r="H152" s="3">
        <f t="shared" si="8"/>
        <v>600</v>
      </c>
    </row>
    <row r="153" spans="8:8">
      <c r="H153" s="1">
        <f>SUM(H3:H152)</f>
        <v>3693282.68</v>
      </c>
    </row>
  </sheetData>
  <autoFilter ref="A1:H153">
    <extLst/>
  </autoFilter>
  <mergeCells count="43">
    <mergeCell ref="A1:F1"/>
    <mergeCell ref="A3:A8"/>
    <mergeCell ref="A9:A17"/>
    <mergeCell ref="A18:A26"/>
    <mergeCell ref="A27:A35"/>
    <mergeCell ref="A36:A41"/>
    <mergeCell ref="A42:A47"/>
    <mergeCell ref="A48:A53"/>
    <mergeCell ref="A54:A59"/>
    <mergeCell ref="A60:A65"/>
    <mergeCell ref="A66:A71"/>
    <mergeCell ref="A72:A77"/>
    <mergeCell ref="A78:A83"/>
    <mergeCell ref="A84:A89"/>
    <mergeCell ref="A90:A95"/>
    <mergeCell ref="A96:A101"/>
    <mergeCell ref="A102:A110"/>
    <mergeCell ref="A111:A119"/>
    <mergeCell ref="A120:A128"/>
    <mergeCell ref="A129:A137"/>
    <mergeCell ref="A138:A146"/>
    <mergeCell ref="A147:A152"/>
    <mergeCell ref="B3:B8"/>
    <mergeCell ref="B9:B17"/>
    <mergeCell ref="B18:B26"/>
    <mergeCell ref="B27:B35"/>
    <mergeCell ref="B36:B41"/>
    <mergeCell ref="B42:B47"/>
    <mergeCell ref="B48:B53"/>
    <mergeCell ref="B54:B59"/>
    <mergeCell ref="B60:B65"/>
    <mergeCell ref="B66:B71"/>
    <mergeCell ref="B72:B77"/>
    <mergeCell ref="B78:B83"/>
    <mergeCell ref="B84:B89"/>
    <mergeCell ref="B90:B95"/>
    <mergeCell ref="B96:B101"/>
    <mergeCell ref="B102:B110"/>
    <mergeCell ref="B111:B119"/>
    <mergeCell ref="B120:B128"/>
    <mergeCell ref="B129:B137"/>
    <mergeCell ref="B138:B146"/>
    <mergeCell ref="B147:B15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总估算表</vt:lpstr>
      <vt:lpstr>总  估  算  表</vt:lpstr>
      <vt:lpstr>一级汇总表</vt:lpstr>
      <vt:lpstr>市政管网工程估算表</vt:lpstr>
      <vt:lpstr>小区室外工程估算表 (3)</vt:lpstr>
      <vt:lpstr>小区室外工程估算表 (2)</vt:lpstr>
      <vt:lpstr>小区室外管网（6）</vt:lpstr>
      <vt:lpstr>1北苑小区4栋</vt:lpstr>
      <vt:lpstr>2明珠C区21栋</vt:lpstr>
      <vt:lpstr>3唐徕湾小区36栋</vt:lpstr>
      <vt:lpstr>4新利小区58栋</vt:lpstr>
      <vt:lpstr>5星河家园34栋</vt:lpstr>
      <vt:lpstr>6鑫河西苑7栋</vt:lpstr>
      <vt:lpstr>7富民苑</vt:lpstr>
      <vt:lpstr>8颐明苑</vt:lpstr>
      <vt:lpstr>自动化平台</vt:lpstr>
      <vt:lpstr>分区计量及入户计量水表</vt:lpstr>
      <vt:lpstr>估算单价计算表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WPS_1178778167</cp:lastModifiedBy>
  <dcterms:created xsi:type="dcterms:W3CDTF">2006-09-16T00:00:00Z</dcterms:created>
  <cp:lastPrinted>2022-02-28T07:43:00Z</cp:lastPrinted>
  <dcterms:modified xsi:type="dcterms:W3CDTF">2024-04-30T03:08:25Z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2052-12.1.0.16399</vt:lpwstr>
  </property>
  <property fmtid="{D5CDD505-2E9C-101B-9397-08002B2CF9AE}" pid="3" name="ICV">
    <vt:lpwstr>D25DC90D03274B2DB7A8F7D78071DEAF_13</vt:lpwstr>
  </property>
</Properties>
</file>