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<sst xmlns="http://schemas.openxmlformats.org/spreadsheetml/2006/main" count="79" uniqueCount="56">
  <si>
    <r>
      <rPr>
        <b/>
        <sz val="15"/>
        <rFont val="FangSong"/>
        <charset val="134"/>
      </rPr>
      <t>工 程</t>
    </r>
    <r>
      <rPr>
        <sz val="15"/>
        <rFont val="FangSong"/>
        <charset val="134"/>
      </rPr>
      <t xml:space="preserve"> </t>
    </r>
    <r>
      <rPr>
        <b/>
        <sz val="15"/>
        <rFont val="FangSong"/>
        <charset val="134"/>
      </rPr>
      <t>概</t>
    </r>
    <r>
      <rPr>
        <sz val="15"/>
        <rFont val="FangSong"/>
        <charset val="134"/>
      </rPr>
      <t xml:space="preserve"> </t>
    </r>
    <r>
      <rPr>
        <b/>
        <sz val="15"/>
        <rFont val="FangSong"/>
        <charset val="134"/>
      </rPr>
      <t>算 审 定</t>
    </r>
    <r>
      <rPr>
        <sz val="15"/>
        <rFont val="FangSong"/>
        <charset val="134"/>
      </rPr>
      <t xml:space="preserve"> </t>
    </r>
    <r>
      <rPr>
        <b/>
        <sz val="15"/>
        <rFont val="FangSong"/>
        <charset val="134"/>
      </rPr>
      <t>表</t>
    </r>
  </si>
  <si>
    <t>工程项目：平罗县渠口乡六羊村拱棚建设项目</t>
  </si>
  <si>
    <r>
      <rPr>
        <b/>
        <sz val="12"/>
        <rFont val="FangSong"/>
        <charset val="134"/>
      </rPr>
      <t>表</t>
    </r>
    <r>
      <rPr>
        <sz val="12"/>
        <rFont val="FangSong"/>
        <charset val="134"/>
      </rPr>
      <t xml:space="preserve"> </t>
    </r>
    <r>
      <rPr>
        <b/>
        <sz val="12"/>
        <rFont val="FangSong"/>
        <charset val="134"/>
      </rPr>
      <t>1</t>
    </r>
  </si>
  <si>
    <r>
      <rPr>
        <b/>
        <sz val="9"/>
        <rFont val="FangSong"/>
        <charset val="134"/>
      </rPr>
      <t>序号</t>
    </r>
  </si>
  <si>
    <r>
      <rPr>
        <b/>
        <sz val="9"/>
        <rFont val="FangSong"/>
        <charset val="134"/>
      </rPr>
      <t>项目名称</t>
    </r>
  </si>
  <si>
    <r>
      <rPr>
        <b/>
        <sz val="9"/>
        <rFont val="FangSong"/>
        <charset val="134"/>
      </rPr>
      <t>建安工程</t>
    </r>
  </si>
  <si>
    <t>其他费用</t>
  </si>
  <si>
    <r>
      <rPr>
        <b/>
        <sz val="9"/>
        <rFont val="FangSong"/>
        <charset val="134"/>
      </rPr>
      <t>预备费</t>
    </r>
  </si>
  <si>
    <r>
      <rPr>
        <b/>
        <sz val="9"/>
        <rFont val="FangSong"/>
        <charset val="134"/>
      </rPr>
      <t>合计</t>
    </r>
  </si>
  <si>
    <r>
      <rPr>
        <b/>
        <sz val="9"/>
        <rFont val="FangSong"/>
        <charset val="134"/>
      </rPr>
      <t>技术经济指标（元）</t>
    </r>
  </si>
  <si>
    <t>占投资额（%）</t>
  </si>
  <si>
    <r>
      <rPr>
        <b/>
        <sz val="9"/>
        <rFont val="FangSong"/>
        <charset val="134"/>
      </rPr>
      <t>单位</t>
    </r>
  </si>
  <si>
    <r>
      <rPr>
        <b/>
        <sz val="9"/>
        <rFont val="FangSong"/>
        <charset val="134"/>
      </rPr>
      <t>数量</t>
    </r>
  </si>
  <si>
    <r>
      <rPr>
        <b/>
        <sz val="9"/>
        <rFont val="FangSong"/>
        <charset val="134"/>
      </rPr>
      <t>单位</t>
    </r>
    <r>
      <rPr>
        <sz val="9"/>
        <rFont val="FangSong"/>
        <charset val="134"/>
      </rPr>
      <t xml:space="preserve">     </t>
    </r>
    <r>
      <rPr>
        <b/>
        <sz val="9"/>
        <rFont val="FangSong"/>
        <charset val="134"/>
      </rPr>
      <t>价值</t>
    </r>
  </si>
  <si>
    <r>
      <rPr>
        <b/>
        <sz val="9"/>
        <rFont val="FangSong"/>
        <charset val="134"/>
      </rPr>
      <t>一</t>
    </r>
  </si>
  <si>
    <r>
      <rPr>
        <b/>
        <sz val="9"/>
        <rFont val="FangSong"/>
        <charset val="134"/>
      </rPr>
      <t>工程费用</t>
    </r>
  </si>
  <si>
    <r>
      <rPr>
        <b/>
        <sz val="9"/>
        <rFont val="FangSong"/>
        <charset val="134"/>
      </rPr>
      <t>37*14</t>
    </r>
    <r>
      <rPr>
        <sz val="9"/>
        <rFont val="FangSong"/>
        <charset val="134"/>
      </rPr>
      <t xml:space="preserve"> </t>
    </r>
    <r>
      <rPr>
        <b/>
        <sz val="9"/>
        <rFont val="FangSong"/>
        <charset val="134"/>
      </rPr>
      <t>米拱棚</t>
    </r>
  </si>
  <si>
    <t>土建工程</t>
  </si>
  <si>
    <t>座</t>
  </si>
  <si>
    <t>给水工程</t>
  </si>
  <si>
    <t>电气工程</t>
  </si>
  <si>
    <r>
      <rPr>
        <b/>
        <sz val="9"/>
        <rFont val="FangSong"/>
        <charset val="134"/>
      </rPr>
      <t>38*14</t>
    </r>
    <r>
      <rPr>
        <sz val="9"/>
        <rFont val="FangSong"/>
        <charset val="134"/>
      </rPr>
      <t xml:space="preserve"> </t>
    </r>
    <r>
      <rPr>
        <b/>
        <sz val="9"/>
        <rFont val="FangSong"/>
        <charset val="134"/>
      </rPr>
      <t>米拱棚</t>
    </r>
  </si>
  <si>
    <r>
      <rPr>
        <b/>
        <sz val="9"/>
        <rFont val="FangSong"/>
        <charset val="134"/>
      </rPr>
      <t>给水外网工程</t>
    </r>
  </si>
  <si>
    <t>PE100 聚丙烯给水管 de110</t>
  </si>
  <si>
    <t>m</t>
  </si>
  <si>
    <t>PE100 聚丙烯给水管 de63</t>
  </si>
  <si>
    <t>检查井</t>
  </si>
  <si>
    <t>80 米深井</t>
  </si>
  <si>
    <t>泵房</t>
  </si>
  <si>
    <t>给水管沟土方</t>
  </si>
  <si>
    <r>
      <rPr>
        <sz val="9"/>
        <rFont val="FangSong"/>
        <charset val="134"/>
      </rPr>
      <t>m</t>
    </r>
    <r>
      <rPr>
        <sz val="9"/>
        <rFont val="SimSun"/>
        <charset val="134"/>
      </rPr>
      <t>3</t>
    </r>
  </si>
  <si>
    <r>
      <rPr>
        <b/>
        <sz val="9"/>
        <rFont val="FangSong"/>
        <charset val="134"/>
      </rPr>
      <t>电气外网工程</t>
    </r>
  </si>
  <si>
    <t>电线杆</t>
  </si>
  <si>
    <t>个</t>
  </si>
  <si>
    <t>电缆排接箱</t>
  </si>
  <si>
    <t>温棚配电箱</t>
  </si>
  <si>
    <t>低压架空电缆</t>
  </si>
  <si>
    <t>低压架空电缆至电缆排接箱电缆</t>
  </si>
  <si>
    <t>电缆排接箱至温棚配电箱电缆</t>
  </si>
  <si>
    <t>电缆套管</t>
  </si>
  <si>
    <t>电缆沟土方</t>
  </si>
  <si>
    <r>
      <rPr>
        <b/>
        <sz val="9"/>
        <rFont val="FangSong"/>
        <charset val="134"/>
      </rPr>
      <t>道路工程</t>
    </r>
  </si>
  <si>
    <t>混凝土硬化路</t>
  </si>
  <si>
    <t>㎡</t>
  </si>
  <si>
    <r>
      <rPr>
        <b/>
        <sz val="9"/>
        <rFont val="FangSong"/>
        <charset val="134"/>
      </rPr>
      <t>现状冷库维修改造</t>
    </r>
  </si>
  <si>
    <r>
      <rPr>
        <b/>
        <sz val="9"/>
        <rFont val="FangSong"/>
        <charset val="134"/>
      </rPr>
      <t>项</t>
    </r>
  </si>
  <si>
    <r>
      <rPr>
        <b/>
        <sz val="9"/>
        <rFont val="FangSong"/>
        <charset val="134"/>
      </rPr>
      <t>二</t>
    </r>
  </si>
  <si>
    <r>
      <rPr>
        <b/>
        <sz val="9"/>
        <rFont val="FangSong"/>
        <charset val="134"/>
      </rPr>
      <t>其他费用</t>
    </r>
  </si>
  <si>
    <t>工程勘测设计费</t>
  </si>
  <si>
    <t>万元</t>
  </si>
  <si>
    <t>清单控制价编审费</t>
  </si>
  <si>
    <t>招标代理费</t>
  </si>
  <si>
    <t>工程监理费</t>
  </si>
  <si>
    <r>
      <rPr>
        <b/>
        <sz val="9"/>
        <rFont val="FangSong"/>
        <charset val="134"/>
      </rPr>
      <t>三</t>
    </r>
  </si>
  <si>
    <r>
      <rPr>
        <b/>
        <sz val="9"/>
        <rFont val="FangSong"/>
        <charset val="134"/>
      </rPr>
      <t>万元</t>
    </r>
  </si>
  <si>
    <r>
      <rPr>
        <b/>
        <sz val="9"/>
        <rFont val="FangSong"/>
        <charset val="134"/>
      </rPr>
      <t>（一）+（二）+（三）总计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</si>
</sst>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_ "/>
  </numFmts>
  <fonts count="31">
    <font>
      <sz val="11"/>
      <color rgb="FF000000"/>
      <name val="Arial"/>
      <charset val="204"/>
    </font>
    <font>
      <b/>
      <sz val="15"/>
      <name val="FangSong"/>
      <charset val="134"/>
    </font>
    <font>
      <b/>
      <sz val="12"/>
      <name val="FangSong"/>
      <charset val="134"/>
    </font>
    <font>
      <b/>
      <sz val="12"/>
      <color rgb="FF000000"/>
      <name val="FangSong"/>
      <charset val="134"/>
    </font>
    <font>
      <b/>
      <sz val="9"/>
      <color rgb="FF000000"/>
      <name val="FangSong"/>
      <charset val="134"/>
    </font>
    <font>
      <b/>
      <sz val="9"/>
      <name val="FangSong"/>
      <charset val="134"/>
    </font>
    <font>
      <sz val="9"/>
      <color rgb="FF000000"/>
      <name val="FangSong"/>
      <charset val="134"/>
    </font>
    <font>
      <sz val="9"/>
      <name val="FangSong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SimSun"/>
      <charset val="134"/>
    </font>
    <font>
      <sz val="12"/>
      <name val="FangSong"/>
      <charset val="134"/>
    </font>
    <font>
      <sz val="15"/>
      <name val="FangSong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 applyFill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textRotation="255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textRotation="255" wrapText="1"/>
    </xf>
    <xf numFmtId="0" fontId="4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left" vertical="top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abSelected="1" workbookViewId="0">
      <selection activeCell="A2" sqref="A2:I2"/>
    </sheetView>
  </sheetViews>
  <sheetFormatPr defaultColWidth="9" defaultRowHeight="14.25"/>
  <cols>
    <col min="1" max="1" width="9.325" customWidth="1"/>
    <col min="2" max="2" width="23.125" customWidth="1"/>
    <col min="3" max="3" width="11.375" customWidth="1"/>
    <col min="4" max="4" width="10.2666666666667" customWidth="1"/>
    <col min="5" max="5" width="7.875" customWidth="1"/>
    <col min="6" max="6" width="12" customWidth="1"/>
    <col min="7" max="7" width="6.75" customWidth="1"/>
    <col min="8" max="8" width="10.575" customWidth="1"/>
    <col min="9" max="9" width="12.2083333333333" customWidth="1"/>
    <col min="10" max="10" width="9.75" customWidth="1"/>
  </cols>
  <sheetData>
    <row r="1" ht="29.7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8.75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6" t="s">
        <v>2</v>
      </c>
    </row>
    <row r="3" ht="16.5" customHeight="1" spans="1:10">
      <c r="A3" s="7" t="s">
        <v>3</v>
      </c>
      <c r="B3" s="8" t="s">
        <v>4</v>
      </c>
      <c r="C3" s="8" t="s">
        <v>5</v>
      </c>
      <c r="D3" s="9" t="s">
        <v>6</v>
      </c>
      <c r="E3" s="8" t="s">
        <v>7</v>
      </c>
      <c r="F3" s="8" t="s">
        <v>8</v>
      </c>
      <c r="G3" s="8" t="s">
        <v>9</v>
      </c>
      <c r="H3" s="3"/>
      <c r="I3" s="3"/>
      <c r="J3" s="9" t="s">
        <v>10</v>
      </c>
    </row>
    <row r="4" ht="23.85" customHeight="1" spans="1:10">
      <c r="A4" s="10"/>
      <c r="B4" s="3"/>
      <c r="C4" s="3"/>
      <c r="D4" s="3"/>
      <c r="E4" s="3"/>
      <c r="F4" s="3"/>
      <c r="G4" s="8" t="s">
        <v>11</v>
      </c>
      <c r="H4" s="8" t="s">
        <v>12</v>
      </c>
      <c r="I4" s="8" t="s">
        <v>13</v>
      </c>
      <c r="J4" s="3"/>
    </row>
    <row r="5" ht="16.5" customHeight="1" spans="1:10">
      <c r="A5" s="8" t="s">
        <v>14</v>
      </c>
      <c r="B5" s="11" t="s">
        <v>15</v>
      </c>
      <c r="C5" s="12">
        <f>C6+C10+C14+C21+C30+C32</f>
        <v>672.29</v>
      </c>
      <c r="D5" s="13"/>
      <c r="E5" s="13"/>
      <c r="F5" s="12">
        <f>C5</f>
        <v>672.29</v>
      </c>
      <c r="G5" s="13"/>
      <c r="H5" s="13"/>
      <c r="I5" s="13"/>
      <c r="J5" s="14">
        <v>95.7</v>
      </c>
    </row>
    <row r="6" ht="16.5" customHeight="1" spans="1:10">
      <c r="A6" s="15">
        <v>1</v>
      </c>
      <c r="B6" s="11" t="s">
        <v>16</v>
      </c>
      <c r="C6" s="12">
        <f>C7+C8+C9</f>
        <v>292.49</v>
      </c>
      <c r="D6" s="13"/>
      <c r="E6" s="13"/>
      <c r="F6" s="12">
        <f t="shared" ref="F6:F32" si="0">C6</f>
        <v>292.49</v>
      </c>
      <c r="G6" s="13"/>
      <c r="H6" s="13"/>
      <c r="I6" s="13"/>
      <c r="J6" s="3"/>
    </row>
    <row r="7" s="1" customFormat="1" ht="16.5" customHeight="1" spans="1:10">
      <c r="A7" s="16">
        <v>1.1</v>
      </c>
      <c r="B7" s="17" t="s">
        <v>17</v>
      </c>
      <c r="C7" s="18">
        <v>258.67</v>
      </c>
      <c r="D7" s="19"/>
      <c r="E7" s="19"/>
      <c r="F7" s="18">
        <f t="shared" si="0"/>
        <v>258.67</v>
      </c>
      <c r="G7" s="20" t="s">
        <v>18</v>
      </c>
      <c r="H7" s="18">
        <v>24</v>
      </c>
      <c r="I7" s="18">
        <f>F7/H7*10000</f>
        <v>107779.166666667</v>
      </c>
      <c r="J7" s="21"/>
    </row>
    <row r="8" s="1" customFormat="1" ht="16.5" customHeight="1" spans="1:10">
      <c r="A8" s="16">
        <v>1.2</v>
      </c>
      <c r="B8" s="17" t="s">
        <v>19</v>
      </c>
      <c r="C8" s="18">
        <v>18.31</v>
      </c>
      <c r="D8" s="19"/>
      <c r="E8" s="19"/>
      <c r="F8" s="18">
        <f t="shared" si="0"/>
        <v>18.31</v>
      </c>
      <c r="G8" s="20" t="s">
        <v>18</v>
      </c>
      <c r="H8" s="18">
        <v>24</v>
      </c>
      <c r="I8" s="18">
        <f t="shared" ref="I8:I32" si="1">F8/H8*10000</f>
        <v>7629.16666666667</v>
      </c>
      <c r="J8" s="21"/>
    </row>
    <row r="9" s="1" customFormat="1" ht="16.5" customHeight="1" spans="1:10">
      <c r="A9" s="16">
        <v>1.3</v>
      </c>
      <c r="B9" s="17" t="s">
        <v>20</v>
      </c>
      <c r="C9" s="18">
        <v>15.51</v>
      </c>
      <c r="D9" s="19"/>
      <c r="E9" s="19"/>
      <c r="F9" s="18">
        <f t="shared" si="0"/>
        <v>15.51</v>
      </c>
      <c r="G9" s="20" t="s">
        <v>18</v>
      </c>
      <c r="H9" s="18">
        <v>24</v>
      </c>
      <c r="I9" s="18">
        <f t="shared" si="1"/>
        <v>6462.5</v>
      </c>
      <c r="J9" s="21"/>
    </row>
    <row r="10" ht="16.5" customHeight="1" spans="1:10">
      <c r="A10" s="15">
        <v>2</v>
      </c>
      <c r="B10" s="11" t="s">
        <v>21</v>
      </c>
      <c r="C10" s="12">
        <f>C11+C12+C13</f>
        <v>284.27</v>
      </c>
      <c r="D10" s="13"/>
      <c r="E10" s="13"/>
      <c r="F10" s="12">
        <f t="shared" si="0"/>
        <v>284.27</v>
      </c>
      <c r="G10" s="13"/>
      <c r="H10" s="13"/>
      <c r="I10" s="18"/>
      <c r="J10" s="3"/>
    </row>
    <row r="11" s="1" customFormat="1" ht="16.5" customHeight="1" spans="1:10">
      <c r="A11" s="16">
        <v>2.1</v>
      </c>
      <c r="B11" s="17" t="s">
        <v>17</v>
      </c>
      <c r="C11" s="18">
        <v>251.11</v>
      </c>
      <c r="D11" s="19"/>
      <c r="E11" s="19"/>
      <c r="F11" s="18">
        <f t="shared" si="0"/>
        <v>251.11</v>
      </c>
      <c r="G11" s="20" t="s">
        <v>18</v>
      </c>
      <c r="H11" s="18">
        <v>23</v>
      </c>
      <c r="I11" s="18">
        <f t="shared" si="1"/>
        <v>109178.260869565</v>
      </c>
      <c r="J11" s="21"/>
    </row>
    <row r="12" s="1" customFormat="1" ht="16.5" customHeight="1" spans="1:10">
      <c r="A12" s="16">
        <v>2.2</v>
      </c>
      <c r="B12" s="17" t="s">
        <v>19</v>
      </c>
      <c r="C12" s="18">
        <v>17.9</v>
      </c>
      <c r="D12" s="19"/>
      <c r="E12" s="19"/>
      <c r="F12" s="18">
        <f t="shared" si="0"/>
        <v>17.9</v>
      </c>
      <c r="G12" s="20" t="s">
        <v>18</v>
      </c>
      <c r="H12" s="18">
        <v>23</v>
      </c>
      <c r="I12" s="18">
        <f t="shared" si="1"/>
        <v>7782.60869565217</v>
      </c>
      <c r="J12" s="21"/>
    </row>
    <row r="13" s="1" customFormat="1" ht="16.5" customHeight="1" spans="1:10">
      <c r="A13" s="16">
        <v>2.3</v>
      </c>
      <c r="B13" s="17" t="s">
        <v>20</v>
      </c>
      <c r="C13" s="18">
        <v>15.26</v>
      </c>
      <c r="D13" s="19"/>
      <c r="E13" s="19"/>
      <c r="F13" s="18">
        <f t="shared" si="0"/>
        <v>15.26</v>
      </c>
      <c r="G13" s="20" t="s">
        <v>18</v>
      </c>
      <c r="H13" s="18">
        <v>23</v>
      </c>
      <c r="I13" s="18">
        <f t="shared" si="1"/>
        <v>6634.78260869565</v>
      </c>
      <c r="J13" s="21"/>
    </row>
    <row r="14" ht="16.5" customHeight="1" spans="1:10">
      <c r="A14" s="15">
        <v>3</v>
      </c>
      <c r="B14" s="11" t="s">
        <v>22</v>
      </c>
      <c r="C14" s="12">
        <f>C15+C16+C17+C18+C19+C20</f>
        <v>23.01</v>
      </c>
      <c r="D14" s="13"/>
      <c r="E14" s="13"/>
      <c r="F14" s="12">
        <f t="shared" si="0"/>
        <v>23.01</v>
      </c>
      <c r="G14" s="13"/>
      <c r="H14" s="13"/>
      <c r="I14" s="18"/>
      <c r="J14" s="3"/>
    </row>
    <row r="15" s="1" customFormat="1" ht="16.5" customHeight="1" spans="1:10">
      <c r="A15" s="16">
        <v>3.1</v>
      </c>
      <c r="B15" s="17" t="s">
        <v>23</v>
      </c>
      <c r="C15" s="18">
        <v>8.96</v>
      </c>
      <c r="D15" s="19"/>
      <c r="E15" s="19"/>
      <c r="F15" s="18">
        <f t="shared" si="0"/>
        <v>8.96</v>
      </c>
      <c r="G15" s="20" t="s">
        <v>24</v>
      </c>
      <c r="H15" s="18">
        <v>889</v>
      </c>
      <c r="I15" s="18">
        <f t="shared" si="1"/>
        <v>100.787401574803</v>
      </c>
      <c r="J15" s="21"/>
    </row>
    <row r="16" s="1" customFormat="1" ht="16.5" customHeight="1" spans="1:10">
      <c r="A16" s="16">
        <v>3.2</v>
      </c>
      <c r="B16" s="17" t="s">
        <v>25</v>
      </c>
      <c r="C16" s="18">
        <v>1.13</v>
      </c>
      <c r="D16" s="19"/>
      <c r="E16" s="19"/>
      <c r="F16" s="18">
        <f t="shared" si="0"/>
        <v>1.13</v>
      </c>
      <c r="G16" s="20" t="s">
        <v>24</v>
      </c>
      <c r="H16" s="18">
        <v>188</v>
      </c>
      <c r="I16" s="18">
        <f t="shared" si="1"/>
        <v>60.1063829787234</v>
      </c>
      <c r="J16" s="21"/>
    </row>
    <row r="17" s="1" customFormat="1" ht="16.5" customHeight="1" spans="1:10">
      <c r="A17" s="16">
        <v>3.3</v>
      </c>
      <c r="B17" s="17" t="s">
        <v>26</v>
      </c>
      <c r="C17" s="18">
        <v>2.4</v>
      </c>
      <c r="D17" s="19"/>
      <c r="E17" s="19"/>
      <c r="F17" s="18">
        <f t="shared" si="0"/>
        <v>2.4</v>
      </c>
      <c r="G17" s="20" t="s">
        <v>18</v>
      </c>
      <c r="H17" s="18">
        <v>6</v>
      </c>
      <c r="I17" s="18">
        <f t="shared" si="1"/>
        <v>4000</v>
      </c>
      <c r="J17" s="21"/>
    </row>
    <row r="18" s="1" customFormat="1" ht="16.5" customHeight="1" spans="1:10">
      <c r="A18" s="16">
        <v>3.4</v>
      </c>
      <c r="B18" s="17" t="s">
        <v>27</v>
      </c>
      <c r="C18" s="18">
        <v>7.63</v>
      </c>
      <c r="D18" s="19"/>
      <c r="E18" s="19"/>
      <c r="F18" s="18">
        <f t="shared" si="0"/>
        <v>7.63</v>
      </c>
      <c r="G18" s="20" t="s">
        <v>18</v>
      </c>
      <c r="H18" s="18">
        <v>2</v>
      </c>
      <c r="I18" s="18">
        <f t="shared" si="1"/>
        <v>38150</v>
      </c>
      <c r="J18" s="21"/>
    </row>
    <row r="19" s="1" customFormat="1" ht="16.5" customHeight="1" spans="1:10">
      <c r="A19" s="16">
        <v>3.5</v>
      </c>
      <c r="B19" s="17" t="s">
        <v>28</v>
      </c>
      <c r="C19" s="18">
        <v>0.46</v>
      </c>
      <c r="D19" s="19"/>
      <c r="E19" s="19"/>
      <c r="F19" s="18">
        <f t="shared" si="0"/>
        <v>0.46</v>
      </c>
      <c r="G19" s="20" t="s">
        <v>18</v>
      </c>
      <c r="H19" s="18">
        <v>2</v>
      </c>
      <c r="I19" s="18">
        <f t="shared" si="1"/>
        <v>2300</v>
      </c>
      <c r="J19" s="21"/>
    </row>
    <row r="20" s="1" customFormat="1" ht="16.5" customHeight="1" spans="1:10">
      <c r="A20" s="16">
        <v>3.6</v>
      </c>
      <c r="B20" s="17" t="s">
        <v>29</v>
      </c>
      <c r="C20" s="18">
        <v>2.43</v>
      </c>
      <c r="D20" s="19"/>
      <c r="E20" s="19"/>
      <c r="F20" s="18">
        <f t="shared" si="0"/>
        <v>2.43</v>
      </c>
      <c r="G20" s="20" t="s">
        <v>30</v>
      </c>
      <c r="H20" s="18">
        <v>969.3</v>
      </c>
      <c r="I20" s="18">
        <f t="shared" si="1"/>
        <v>25.0696378830084</v>
      </c>
      <c r="J20" s="21"/>
    </row>
    <row r="21" ht="16.5" customHeight="1" spans="1:10">
      <c r="A21" s="15">
        <v>4</v>
      </c>
      <c r="B21" s="11" t="s">
        <v>31</v>
      </c>
      <c r="C21" s="12">
        <f>C22+C23+C24+C25+C26+C27+C28+C29</f>
        <v>23.87</v>
      </c>
      <c r="D21" s="13"/>
      <c r="E21" s="13"/>
      <c r="F21" s="12">
        <f t="shared" si="0"/>
        <v>23.87</v>
      </c>
      <c r="G21" s="13"/>
      <c r="H21" s="13"/>
      <c r="I21" s="18"/>
      <c r="J21" s="3"/>
    </row>
    <row r="22" s="1" customFormat="1" ht="16.5" customHeight="1" spans="1:10">
      <c r="A22" s="16">
        <v>4.1</v>
      </c>
      <c r="B22" s="17" t="s">
        <v>32</v>
      </c>
      <c r="C22" s="18">
        <v>1.49</v>
      </c>
      <c r="D22" s="19"/>
      <c r="E22" s="19"/>
      <c r="F22" s="18">
        <f t="shared" si="0"/>
        <v>1.49</v>
      </c>
      <c r="G22" s="20" t="s">
        <v>33</v>
      </c>
      <c r="H22" s="18">
        <v>12</v>
      </c>
      <c r="I22" s="18">
        <f t="shared" si="1"/>
        <v>1241.66666666667</v>
      </c>
      <c r="J22" s="21"/>
    </row>
    <row r="23" s="1" customFormat="1" ht="16.5" customHeight="1" spans="1:10">
      <c r="A23" s="16">
        <v>4.2</v>
      </c>
      <c r="B23" s="17" t="s">
        <v>34</v>
      </c>
      <c r="C23" s="18">
        <v>3</v>
      </c>
      <c r="D23" s="19"/>
      <c r="E23" s="19"/>
      <c r="F23" s="18">
        <f t="shared" si="0"/>
        <v>3</v>
      </c>
      <c r="G23" s="20" t="s">
        <v>33</v>
      </c>
      <c r="H23" s="18">
        <v>20</v>
      </c>
      <c r="I23" s="18">
        <f t="shared" si="1"/>
        <v>1500</v>
      </c>
      <c r="J23" s="21"/>
    </row>
    <row r="24" s="1" customFormat="1" ht="16.5" customHeight="1" spans="1:10">
      <c r="A24" s="16">
        <v>4.3</v>
      </c>
      <c r="B24" s="17" t="s">
        <v>35</v>
      </c>
      <c r="C24" s="18">
        <v>4</v>
      </c>
      <c r="D24" s="19"/>
      <c r="E24" s="19"/>
      <c r="F24" s="18">
        <f t="shared" si="0"/>
        <v>4</v>
      </c>
      <c r="G24" s="20" t="s">
        <v>33</v>
      </c>
      <c r="H24" s="18">
        <v>47</v>
      </c>
      <c r="I24" s="18">
        <f t="shared" si="1"/>
        <v>851.063829787234</v>
      </c>
      <c r="J24" s="21"/>
    </row>
    <row r="25" s="1" customFormat="1" ht="16.5" customHeight="1" spans="1:10">
      <c r="A25" s="16">
        <v>4.4</v>
      </c>
      <c r="B25" s="17" t="s">
        <v>36</v>
      </c>
      <c r="C25" s="18">
        <v>5.67</v>
      </c>
      <c r="D25" s="19"/>
      <c r="E25" s="19"/>
      <c r="F25" s="18">
        <f t="shared" si="0"/>
        <v>5.67</v>
      </c>
      <c r="G25" s="20" t="s">
        <v>24</v>
      </c>
      <c r="H25" s="18">
        <v>1716</v>
      </c>
      <c r="I25" s="18">
        <f t="shared" si="1"/>
        <v>33.041958041958</v>
      </c>
      <c r="J25" s="21"/>
    </row>
    <row r="26" s="1" customFormat="1" ht="16.5" customHeight="1" spans="1:10">
      <c r="A26" s="16">
        <v>4.5</v>
      </c>
      <c r="B26" s="17" t="s">
        <v>37</v>
      </c>
      <c r="C26" s="18">
        <v>2.91</v>
      </c>
      <c r="D26" s="19"/>
      <c r="E26" s="19"/>
      <c r="F26" s="18">
        <f t="shared" si="0"/>
        <v>2.91</v>
      </c>
      <c r="G26" s="20" t="s">
        <v>24</v>
      </c>
      <c r="H26" s="18">
        <v>240</v>
      </c>
      <c r="I26" s="18">
        <f t="shared" si="1"/>
        <v>121.25</v>
      </c>
      <c r="J26" s="21"/>
    </row>
    <row r="27" s="1" customFormat="1" ht="16.5" customHeight="1" spans="1:10">
      <c r="A27" s="16">
        <v>4.6</v>
      </c>
      <c r="B27" s="17" t="s">
        <v>38</v>
      </c>
      <c r="C27" s="18">
        <v>4.69</v>
      </c>
      <c r="D27" s="19"/>
      <c r="E27" s="19"/>
      <c r="F27" s="18">
        <f t="shared" si="0"/>
        <v>4.69</v>
      </c>
      <c r="G27" s="20" t="s">
        <v>24</v>
      </c>
      <c r="H27" s="18">
        <v>811</v>
      </c>
      <c r="I27" s="18">
        <f t="shared" si="1"/>
        <v>57.8298397040691</v>
      </c>
      <c r="J27" s="21"/>
    </row>
    <row r="28" s="1" customFormat="1" ht="16.5" customHeight="1" spans="1:10">
      <c r="A28" s="16">
        <v>4.7</v>
      </c>
      <c r="B28" s="17" t="s">
        <v>39</v>
      </c>
      <c r="C28" s="18">
        <v>0.78</v>
      </c>
      <c r="D28" s="19"/>
      <c r="E28" s="19"/>
      <c r="F28" s="18">
        <f t="shared" si="0"/>
        <v>0.78</v>
      </c>
      <c r="G28" s="20" t="s">
        <v>24</v>
      </c>
      <c r="H28" s="18">
        <v>235</v>
      </c>
      <c r="I28" s="18">
        <f t="shared" si="1"/>
        <v>33.1914893617021</v>
      </c>
      <c r="J28" s="21"/>
    </row>
    <row r="29" s="1" customFormat="1" ht="16.5" customHeight="1" spans="1:10">
      <c r="A29" s="16">
        <v>4.8</v>
      </c>
      <c r="B29" s="17" t="s">
        <v>40</v>
      </c>
      <c r="C29" s="18">
        <v>1.33</v>
      </c>
      <c r="D29" s="19"/>
      <c r="E29" s="19"/>
      <c r="F29" s="18">
        <f t="shared" si="0"/>
        <v>1.33</v>
      </c>
      <c r="G29" s="20" t="s">
        <v>30</v>
      </c>
      <c r="H29" s="18">
        <v>535.26</v>
      </c>
      <c r="I29" s="18">
        <f t="shared" si="1"/>
        <v>24.8477375481075</v>
      </c>
      <c r="J29" s="21"/>
    </row>
    <row r="30" ht="16.5" customHeight="1" spans="1:10">
      <c r="A30" s="15">
        <v>5</v>
      </c>
      <c r="B30" s="11" t="s">
        <v>41</v>
      </c>
      <c r="C30" s="12">
        <f>C31</f>
        <v>43.65</v>
      </c>
      <c r="D30" s="13"/>
      <c r="E30" s="13"/>
      <c r="F30" s="12">
        <f t="shared" si="0"/>
        <v>43.65</v>
      </c>
      <c r="G30" s="13"/>
      <c r="H30" s="13"/>
      <c r="I30" s="18"/>
      <c r="J30" s="13"/>
    </row>
    <row r="31" s="1" customFormat="1" ht="16.5" customHeight="1" spans="1:10">
      <c r="A31" s="16">
        <v>5.1</v>
      </c>
      <c r="B31" s="17" t="s">
        <v>42</v>
      </c>
      <c r="C31" s="18">
        <v>43.65</v>
      </c>
      <c r="D31" s="19"/>
      <c r="E31" s="19"/>
      <c r="F31" s="18">
        <f t="shared" si="0"/>
        <v>43.65</v>
      </c>
      <c r="G31" s="20" t="s">
        <v>43</v>
      </c>
      <c r="H31" s="18">
        <v>3977.23</v>
      </c>
      <c r="I31" s="18">
        <f t="shared" si="1"/>
        <v>109.749750454462</v>
      </c>
      <c r="J31" s="19"/>
    </row>
    <row r="32" ht="16.5" customHeight="1" spans="1:10">
      <c r="A32" s="15">
        <v>6</v>
      </c>
      <c r="B32" s="11" t="s">
        <v>44</v>
      </c>
      <c r="C32" s="12">
        <v>5</v>
      </c>
      <c r="D32" s="13"/>
      <c r="E32" s="13"/>
      <c r="F32" s="12">
        <f t="shared" si="0"/>
        <v>5</v>
      </c>
      <c r="G32" s="8" t="s">
        <v>45</v>
      </c>
      <c r="H32" s="12">
        <v>1</v>
      </c>
      <c r="I32" s="18">
        <f t="shared" si="1"/>
        <v>50000</v>
      </c>
      <c r="J32" s="13"/>
    </row>
    <row r="33" ht="16.5" customHeight="1" spans="1:10">
      <c r="A33" s="8" t="s">
        <v>46</v>
      </c>
      <c r="B33" s="11" t="s">
        <v>47</v>
      </c>
      <c r="C33" s="13"/>
      <c r="D33" s="12">
        <f>D34+D35+D36+D37</f>
        <v>23.53015</v>
      </c>
      <c r="E33" s="13"/>
      <c r="F33" s="12">
        <f>D33</f>
        <v>23.53015</v>
      </c>
      <c r="G33" s="13"/>
      <c r="H33" s="13"/>
      <c r="I33" s="13"/>
      <c r="J33" s="14">
        <v>3.3</v>
      </c>
    </row>
    <row r="34" s="1" customFormat="1" ht="16.5" customHeight="1" spans="1:10">
      <c r="A34" s="22">
        <v>1</v>
      </c>
      <c r="B34" s="17" t="s">
        <v>48</v>
      </c>
      <c r="C34" s="19"/>
      <c r="D34" s="18">
        <f>H34*I34</f>
        <v>10.08435</v>
      </c>
      <c r="E34" s="19"/>
      <c r="F34" s="18">
        <f>D34</f>
        <v>10.08435</v>
      </c>
      <c r="G34" s="20" t="s">
        <v>49</v>
      </c>
      <c r="H34" s="18">
        <f>F5</f>
        <v>672.29</v>
      </c>
      <c r="I34" s="23">
        <v>0.015</v>
      </c>
      <c r="J34" s="21"/>
    </row>
    <row r="35" s="1" customFormat="1" ht="16.5" customHeight="1" spans="1:10">
      <c r="A35" s="22">
        <v>2</v>
      </c>
      <c r="B35" s="17" t="s">
        <v>50</v>
      </c>
      <c r="C35" s="19"/>
      <c r="D35" s="18">
        <f>H35*I35</f>
        <v>2.68916</v>
      </c>
      <c r="E35" s="19"/>
      <c r="F35" s="18">
        <f>D35</f>
        <v>2.68916</v>
      </c>
      <c r="G35" s="20" t="s">
        <v>49</v>
      </c>
      <c r="H35" s="18">
        <f>F5</f>
        <v>672.29</v>
      </c>
      <c r="I35" s="23">
        <v>0.004</v>
      </c>
      <c r="J35" s="21"/>
    </row>
    <row r="36" s="1" customFormat="1" ht="16.5" customHeight="1" spans="1:10">
      <c r="A36" s="22">
        <v>3</v>
      </c>
      <c r="B36" s="17" t="s">
        <v>51</v>
      </c>
      <c r="C36" s="19"/>
      <c r="D36" s="18">
        <f>H36*I36</f>
        <v>4.03374</v>
      </c>
      <c r="E36" s="19"/>
      <c r="F36" s="18">
        <f>D36</f>
        <v>4.03374</v>
      </c>
      <c r="G36" s="20" t="s">
        <v>49</v>
      </c>
      <c r="H36" s="18">
        <f>F5</f>
        <v>672.29</v>
      </c>
      <c r="I36" s="23">
        <v>0.006</v>
      </c>
      <c r="J36" s="21"/>
    </row>
    <row r="37" s="1" customFormat="1" ht="16.5" customHeight="1" spans="1:10">
      <c r="A37" s="22">
        <v>4</v>
      </c>
      <c r="B37" s="17" t="s">
        <v>52</v>
      </c>
      <c r="C37" s="19"/>
      <c r="D37" s="18">
        <f>H37*I37</f>
        <v>6.7229</v>
      </c>
      <c r="E37" s="19"/>
      <c r="F37" s="18">
        <f>D37</f>
        <v>6.7229</v>
      </c>
      <c r="G37" s="20" t="s">
        <v>49</v>
      </c>
      <c r="H37" s="18">
        <f>F5</f>
        <v>672.29</v>
      </c>
      <c r="I37" s="23">
        <v>0.01</v>
      </c>
      <c r="J37" s="21"/>
    </row>
    <row r="38" ht="16.5" customHeight="1" spans="1:10">
      <c r="A38" s="8" t="s">
        <v>53</v>
      </c>
      <c r="B38" s="11" t="s">
        <v>7</v>
      </c>
      <c r="C38" s="13"/>
      <c r="D38" s="13"/>
      <c r="E38" s="12">
        <f>H38*I38</f>
        <v>6.9582015</v>
      </c>
      <c r="F38" s="12">
        <f>E38</f>
        <v>6.9582015</v>
      </c>
      <c r="G38" s="8" t="s">
        <v>54</v>
      </c>
      <c r="H38" s="12">
        <f>F5+F33</f>
        <v>695.82015</v>
      </c>
      <c r="I38" s="24">
        <v>0.01</v>
      </c>
      <c r="J38" s="14">
        <v>1</v>
      </c>
    </row>
    <row r="39" ht="16.5" customHeight="1" spans="1:10">
      <c r="A39" s="8" t="s">
        <v>55</v>
      </c>
      <c r="B39" s="3"/>
      <c r="C39" s="12">
        <f>C5</f>
        <v>672.29</v>
      </c>
      <c r="D39" s="12">
        <f>D33</f>
        <v>23.53015</v>
      </c>
      <c r="E39" s="12">
        <f>E38</f>
        <v>6.9582015</v>
      </c>
      <c r="F39" s="12">
        <f>F5+F33+F38</f>
        <v>702.7783515</v>
      </c>
      <c r="G39" s="13"/>
      <c r="H39" s="13"/>
      <c r="I39" s="13"/>
      <c r="J39" s="14">
        <v>100</v>
      </c>
    </row>
  </sheetData>
  <mergeCells count="14">
    <mergeCell ref="A1:J1"/>
    <mergeCell ref="A2:I2"/>
    <mergeCell ref="G3:I3"/>
    <mergeCell ref="A39:B39"/>
    <mergeCell ref="A3:A4"/>
    <mergeCell ref="B3:B4"/>
    <mergeCell ref="C3:C4"/>
    <mergeCell ref="D3:D4"/>
    <mergeCell ref="E3:E4"/>
    <mergeCell ref="F3:F4"/>
    <mergeCell ref="J3:J4"/>
    <mergeCell ref="J5:J29"/>
    <mergeCell ref="J30:J32"/>
    <mergeCell ref="J33:J37"/>
  </mergeCells>
  <pageMargins left="0.7" right="0.7" top="0.747916666666667" bottom="0.629861111111111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蓝缘轩尛</cp:lastModifiedBy>
  <dcterms:created xsi:type="dcterms:W3CDTF">2026-05-18T07:02:00Z</dcterms:created>
  <dcterms:modified xsi:type="dcterms:W3CDTF">2026-05-22T09:19:26Z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wqlLaW5nc29mdCBQREYgdG8gV1BTIDEyMA</vt:lpwstr>
  </property>
  <property fmtid="{D5CDD505-2E9C-101B-9397-08002B2CF9AE}" pid="3" name="Created">
    <vt:filetime>2026-05-18T07:02:45Z</vt:filetime>
  </property>
  <property fmtid="{D5CDD505-2E9C-101B-9397-08002B2CF9AE}" pid="4" name="ICV">
    <vt:lpwstr>1A6970D73E084D2399B387B0F6FC890E_12</vt:lpwstr>
  </property>
  <property fmtid="{D5CDD505-2E9C-101B-9397-08002B2CF9AE}" pid="5" name="KSOProductBuildVer">
    <vt:lpwstr>2052-12.1.0.26375</vt:lpwstr>
  </property>
  <property fmtid="{D5CDD505-2E9C-101B-9397-08002B2CF9AE}" pid="6" name="CalculationRule">
    <vt:i4>0</vt:i4>
  </property>
</Properties>
</file>