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<sst xmlns="http://schemas.openxmlformats.org/spreadsheetml/2006/main" count="44" uniqueCount="44">
  <si>
    <t>投资估算审定表</t>
  </si>
  <si>
    <t>单位：万元</t>
  </si>
  <si>
    <t>序号</t>
  </si>
  <si>
    <t>项目名称</t>
  </si>
  <si>
    <t>建设规模</t>
  </si>
  <si>
    <t>单位</t>
  </si>
  <si>
    <t>单价</t>
  </si>
  <si>
    <t>费用估算</t>
  </si>
  <si>
    <t>备注</t>
  </si>
  <si>
    <t>一</t>
  </si>
  <si>
    <t>工程费用</t>
  </si>
  <si>
    <t>（1）</t>
  </si>
  <si>
    <t>建筑物平移工程</t>
  </si>
  <si>
    <t>土方回填路基修筑工程</t>
  </si>
  <si>
    <t>塞上江南博物馆平移工程</t>
  </si>
  <si>
    <t>两栋辅楼平移工程</t>
  </si>
  <si>
    <t>照壁平移工程</t>
  </si>
  <si>
    <t>牌楼平移工程</t>
  </si>
  <si>
    <t>（2）</t>
  </si>
  <si>
    <t>疏散广场及附属设施工程</t>
  </si>
  <si>
    <t>二</t>
  </si>
  <si>
    <t>临时工程费</t>
  </si>
  <si>
    <t>按工程费用1%暂估</t>
  </si>
  <si>
    <t>三</t>
  </si>
  <si>
    <t>工程建设其他费用</t>
  </si>
  <si>
    <t>建设单位管理费（含前期咨询及招投标费）</t>
  </si>
  <si>
    <t>财建〔2016〕504号插值法计算</t>
  </si>
  <si>
    <t>勘察设计费（含可研编制及评估费）</t>
  </si>
  <si>
    <t>计价格〔2002〕10号</t>
  </si>
  <si>
    <t>工程建设监理费</t>
  </si>
  <si>
    <t>发改价格〔2007〕670号插值法计算</t>
  </si>
  <si>
    <t>施工图纸审查费</t>
  </si>
  <si>
    <t>3974.66万元</t>
  </si>
  <si>
    <t>安全文明施工费</t>
  </si>
  <si>
    <t>工程保险费</t>
  </si>
  <si>
    <t>按工程费用0.12%暂估</t>
  </si>
  <si>
    <t>检验检测费</t>
  </si>
  <si>
    <t>按工程费用0.6%暂估</t>
  </si>
  <si>
    <t>四</t>
  </si>
  <si>
    <t>土地征用费</t>
  </si>
  <si>
    <t>47.7亩*4万元/亩</t>
  </si>
  <si>
    <t>五</t>
  </si>
  <si>
    <t>基本预备费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</si>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</sst>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Calibri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85" zoomScaleNormal="85" workbookViewId="0">
      <selection activeCell="A1" sqref="A1:G1"/>
    </sheetView>
  </sheetViews>
  <sheetFormatPr defaultColWidth="9" defaultRowHeight="14.25"/>
  <cols>
    <col min="1" max="1" width="7.63333333333333" style="2" customWidth="1"/>
    <col min="2" max="2" width="29.1166666666667" customWidth="1"/>
    <col min="3" max="4" width="10.725" customWidth="1"/>
    <col min="5" max="5" width="10.8833333333333" customWidth="1"/>
    <col min="6" max="6" width="12.9333333333333" customWidth="1"/>
    <col min="7" max="7" width="11.0333333333333" customWidth="1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ht="16" customHeight="1" spans="1:7">
      <c r="A2" s="4"/>
      <c r="B2" s="4"/>
      <c r="C2" s="4"/>
      <c r="D2" s="4"/>
      <c r="E2" s="5" t="s">
        <v>1</v>
      </c>
      <c r="F2" s="5"/>
      <c r="G2" s="5"/>
    </row>
    <row r="3" ht="3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3" customHeight="1" spans="1:7">
      <c r="A4" s="7" t="s">
        <v>9</v>
      </c>
      <c r="B4" s="8" t="s">
        <v>10</v>
      </c>
      <c r="C4" s="9"/>
      <c r="D4" s="9"/>
      <c r="E4" s="7"/>
      <c r="F4" s="9">
        <f>F5+F11</f>
        <v>3974.66</v>
      </c>
      <c r="G4" s="10"/>
    </row>
    <row r="5" s="1" customFormat="1" ht="33" customHeight="1" spans="1:7">
      <c r="A5" s="11" t="s">
        <v>11</v>
      </c>
      <c r="B5" s="8" t="s">
        <v>12</v>
      </c>
      <c r="C5" s="7"/>
      <c r="D5" s="7"/>
      <c r="E5" s="7"/>
      <c r="F5" s="9">
        <f>F6+F7++F9+F10+F8</f>
        <v>2774.7</v>
      </c>
      <c r="G5" s="10"/>
    </row>
    <row r="6" s="1" customFormat="1" ht="33" customHeight="1" spans="1:7">
      <c r="A6" s="6">
        <v>1</v>
      </c>
      <c r="B6" s="12" t="s">
        <v>13</v>
      </c>
      <c r="C6" s="13"/>
      <c r="D6" s="13"/>
      <c r="E6" s="13"/>
      <c r="F6" s="14">
        <v>245.91</v>
      </c>
      <c r="G6" s="10"/>
    </row>
    <row r="7" s="1" customFormat="1" ht="33" customHeight="1" spans="1:7">
      <c r="A7" s="6">
        <v>2</v>
      </c>
      <c r="B7" s="12" t="s">
        <v>14</v>
      </c>
      <c r="C7" s="15"/>
      <c r="D7" s="15"/>
      <c r="E7" s="15"/>
      <c r="F7" s="16">
        <v>1865.93</v>
      </c>
      <c r="G7" s="10"/>
    </row>
    <row r="8" s="1" customFormat="1" ht="33" customHeight="1" spans="1:7">
      <c r="A8" s="6">
        <v>3</v>
      </c>
      <c r="B8" s="12" t="s">
        <v>15</v>
      </c>
      <c r="C8" s="13"/>
      <c r="D8" s="13"/>
      <c r="E8" s="13"/>
      <c r="F8" s="14">
        <v>493.43</v>
      </c>
      <c r="G8" s="10"/>
    </row>
    <row r="9" s="1" customFormat="1" ht="33" customHeight="1" spans="1:7">
      <c r="A9" s="6">
        <v>4</v>
      </c>
      <c r="B9" s="12" t="s">
        <v>16</v>
      </c>
      <c r="C9" s="13"/>
      <c r="D9" s="13"/>
      <c r="E9" s="13"/>
      <c r="F9" s="16">
        <v>64.7</v>
      </c>
      <c r="G9" s="10"/>
    </row>
    <row r="10" s="1" customFormat="1" ht="33" customHeight="1" spans="1:7">
      <c r="A10" s="6">
        <v>5</v>
      </c>
      <c r="B10" s="12" t="s">
        <v>17</v>
      </c>
      <c r="C10" s="13"/>
      <c r="D10" s="13"/>
      <c r="E10" s="13"/>
      <c r="F10" s="16">
        <v>104.73</v>
      </c>
      <c r="G10" s="10"/>
    </row>
    <row r="11" s="1" customFormat="1" ht="33" customHeight="1" spans="1:7">
      <c r="A11" s="11" t="s">
        <v>18</v>
      </c>
      <c r="B11" s="8" t="s">
        <v>19</v>
      </c>
      <c r="C11" s="7"/>
      <c r="D11" s="7"/>
      <c r="E11" s="7"/>
      <c r="F11" s="9">
        <v>1199.96</v>
      </c>
      <c r="G11" s="10"/>
    </row>
    <row r="12" s="1" customFormat="1" ht="33" customHeight="1" spans="1:11">
      <c r="A12" s="7" t="s">
        <v>20</v>
      </c>
      <c r="B12" s="8" t="s">
        <v>21</v>
      </c>
      <c r="C12" s="14" t="s">
        <v>22</v>
      </c>
      <c r="D12" s="14"/>
      <c r="E12" s="14"/>
      <c r="F12" s="17">
        <f>F4*1%</f>
        <v>39.7466</v>
      </c>
      <c r="G12" s="10"/>
      <c r="K12" s="30"/>
    </row>
    <row r="13" s="1" customFormat="1" ht="33" customHeight="1" spans="1:7">
      <c r="A13" s="7" t="s">
        <v>23</v>
      </c>
      <c r="B13" s="8" t="s">
        <v>24</v>
      </c>
      <c r="C13" s="7"/>
      <c r="D13" s="7"/>
      <c r="E13" s="7"/>
      <c r="F13" s="17">
        <f>SUM(F14:F20)</f>
        <v>391.395942</v>
      </c>
      <c r="G13" s="10"/>
    </row>
    <row r="14" s="1" customFormat="1" ht="37" customHeight="1" spans="1:7">
      <c r="A14" s="6">
        <v>1</v>
      </c>
      <c r="B14" s="12" t="s">
        <v>25</v>
      </c>
      <c r="C14" s="14" t="s">
        <v>26</v>
      </c>
      <c r="D14" s="14"/>
      <c r="E14" s="14"/>
      <c r="F14" s="18">
        <v>118.4</v>
      </c>
      <c r="G14" s="10"/>
    </row>
    <row r="15" s="1" customFormat="1" ht="33" customHeight="1" spans="1:7">
      <c r="A15" s="6">
        <v>2</v>
      </c>
      <c r="B15" s="12" t="s">
        <v>27</v>
      </c>
      <c r="C15" s="14" t="s">
        <v>28</v>
      </c>
      <c r="D15" s="14"/>
      <c r="E15" s="14"/>
      <c r="F15" s="16">
        <f>F4*3%</f>
        <v>119.2398</v>
      </c>
      <c r="G15" s="10"/>
    </row>
    <row r="16" s="1" customFormat="1" ht="33" customHeight="1" spans="1:7">
      <c r="A16" s="6">
        <v>3</v>
      </c>
      <c r="B16" s="12" t="s">
        <v>29</v>
      </c>
      <c r="C16" s="14" t="s">
        <v>30</v>
      </c>
      <c r="D16" s="14"/>
      <c r="E16" s="14"/>
      <c r="F16" s="16">
        <v>79.43</v>
      </c>
      <c r="G16" s="10"/>
    </row>
    <row r="17" s="1" customFormat="1" ht="33" customHeight="1" spans="1:7">
      <c r="A17" s="6">
        <v>4</v>
      </c>
      <c r="B17" s="12" t="s">
        <v>31</v>
      </c>
      <c r="C17" s="14" t="s">
        <v>32</v>
      </c>
      <c r="D17" s="14"/>
      <c r="E17" s="19">
        <v>0.0015</v>
      </c>
      <c r="F17" s="16">
        <f>F4*0.15%</f>
        <v>5.96199</v>
      </c>
      <c r="G17" s="10"/>
    </row>
    <row r="18" s="1" customFormat="1" ht="33" customHeight="1" spans="1:7">
      <c r="A18" s="6">
        <v>5</v>
      </c>
      <c r="B18" s="12" t="s">
        <v>33</v>
      </c>
      <c r="C18" s="20">
        <v>0.01</v>
      </c>
      <c r="D18" s="21"/>
      <c r="E18" s="22"/>
      <c r="F18" s="23">
        <f>F4*1%</f>
        <v>39.7466</v>
      </c>
      <c r="G18" s="10"/>
    </row>
    <row r="19" s="1" customFormat="1" ht="33" customHeight="1" spans="1:7">
      <c r="A19" s="6">
        <v>6</v>
      </c>
      <c r="B19" s="12" t="s">
        <v>34</v>
      </c>
      <c r="C19" s="14" t="s">
        <v>35</v>
      </c>
      <c r="D19" s="14"/>
      <c r="E19" s="14"/>
      <c r="F19" s="23">
        <f>F4*0.12%</f>
        <v>4.769592</v>
      </c>
      <c r="G19" s="10"/>
    </row>
    <row r="20" s="1" customFormat="1" ht="33" customHeight="1" spans="1:7">
      <c r="A20" s="6">
        <v>7</v>
      </c>
      <c r="B20" s="12" t="s">
        <v>36</v>
      </c>
      <c r="C20" s="14" t="s">
        <v>37</v>
      </c>
      <c r="D20" s="14"/>
      <c r="E20" s="14"/>
      <c r="F20" s="23">
        <f>F4*0.6%</f>
        <v>23.84796</v>
      </c>
      <c r="G20" s="10"/>
    </row>
    <row r="21" s="1" customFormat="1" ht="33" customHeight="1" spans="1:7">
      <c r="A21" s="7" t="s">
        <v>38</v>
      </c>
      <c r="B21" s="24" t="s">
        <v>39</v>
      </c>
      <c r="C21" s="14" t="s">
        <v>40</v>
      </c>
      <c r="D21" s="14"/>
      <c r="E21" s="14"/>
      <c r="F21" s="9">
        <f>47.7*4</f>
        <v>190.8</v>
      </c>
      <c r="G21" s="10"/>
    </row>
    <row r="22" s="1" customFormat="1" ht="33" customHeight="1" spans="1:7">
      <c r="A22" s="7" t="s">
        <v>41</v>
      </c>
      <c r="B22" s="8" t="s">
        <v>42</v>
      </c>
      <c r="C22" s="25">
        <v>0.065</v>
      </c>
      <c r="D22" s="25"/>
      <c r="E22" s="25"/>
      <c r="F22" s="17">
        <f>F4*0.065</f>
        <v>258.3529</v>
      </c>
      <c r="G22" s="10"/>
    </row>
    <row r="23" s="1" customFormat="1" ht="33" customHeight="1" spans="1:7">
      <c r="A23" s="26" t="s">
        <v>43</v>
      </c>
      <c r="B23" s="27"/>
      <c r="C23" s="7"/>
      <c r="D23" s="7"/>
      <c r="E23" s="7"/>
      <c r="F23" s="28">
        <f>F4+F12+F13+F22+F21</f>
        <v>4854.955442</v>
      </c>
      <c r="G23" s="10"/>
    </row>
    <row r="24" spans="1:1">
      <c r="A24" s="29"/>
    </row>
  </sheetData>
  <mergeCells count="14">
    <mergeCell ref="A1:G1"/>
    <mergeCell ref="E2:G2"/>
    <mergeCell ref="C12:E12"/>
    <mergeCell ref="C14:E14"/>
    <mergeCell ref="C15:E15"/>
    <mergeCell ref="C16:E16"/>
    <mergeCell ref="C17:D17"/>
    <mergeCell ref="C18:E18"/>
    <mergeCell ref="C19:E19"/>
    <mergeCell ref="C20:E20"/>
    <mergeCell ref="C21:E21"/>
    <mergeCell ref="C22:E22"/>
    <mergeCell ref="A23:B23"/>
    <mergeCell ref="C23:E23"/>
  </mergeCells>
  <printOptions horizontalCentered="1"/>
  <pageMargins left="0.354166666666667" right="0.275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Lupei</dc:creator>
  <cp:lastModifiedBy>Administrator</cp:lastModifiedBy>
  <dcterms:created xsi:type="dcterms:W3CDTF">2022-11-21T15:31:00Z</dcterms:created>
  <cp:lastPrinted>2022-11-21T15:54:00Z</cp:lastPrinted>
  <dcterms:modified xsi:type="dcterms:W3CDTF">2022-12-01T06:30:07Z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4132BAAF54514BBE8127CB0DC64674B6</vt:lpwstr>
  </property>
  <property fmtid="{D5CDD505-2E9C-101B-9397-08002B2CF9AE}" pid="3" name="KSOProductBuildVer">
    <vt:lpwstr>2052-11.1.0.12763</vt:lpwstr>
  </property>
</Properties>
</file>